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ПЗ2013кор1" sheetId="1" r:id="rId1"/>
  </sheets>
  <definedNames>
    <definedName name="_xlnm._FilterDatabase" localSheetId="0" hidden="1">'ПЗ2013кор1'!$A$15:$W$377</definedName>
    <definedName name="_xlnm.Print_Area" localSheetId="0">'ПЗ2013кор1'!$A$1:$W$377</definedName>
  </definedNames>
  <calcPr fullCalcOnLoad="1"/>
</workbook>
</file>

<file path=xl/sharedStrings.xml><?xml version="1.0" encoding="utf-8"?>
<sst xmlns="http://schemas.openxmlformats.org/spreadsheetml/2006/main" count="3778" uniqueCount="1167">
  <si>
    <t>Приложение 1</t>
  </si>
  <si>
    <t>Наименование заказчика</t>
  </si>
  <si>
    <t>ОАО «Дальневосточная энергетическая управляющая компания» (ОАО "ДВЭУК")</t>
  </si>
  <si>
    <t>Адрес местонахождения заказчика</t>
  </si>
  <si>
    <t xml:space="preserve"> 690003, Приморский край, г. Владивосток, ул. Станюковича, д. 1</t>
  </si>
  <si>
    <t>Телефон заказчика</t>
  </si>
  <si>
    <t>Тел.  (423) 279-12-41    факс (423) 279-12-42</t>
  </si>
  <si>
    <t xml:space="preserve">ИНН                             </t>
  </si>
  <si>
    <t xml:space="preserve">КПП                             </t>
  </si>
  <si>
    <t>ОКАТО</t>
  </si>
  <si>
    <t>ХХХ.ХХ.ХХХХ Номер закупки.Номер  лота.Год</t>
  </si>
  <si>
    <t>Наименование лота (предмет договора)</t>
  </si>
  <si>
    <t xml:space="preserve"> 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</si>
  <si>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</si>
  <si>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</si>
  <si>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</si>
  <si>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</si>
  <si>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сведения о начальной (максимальной) цене договора (цене лота) (тыс.руб)</t>
  </si>
  <si>
    <t>исполнено к началу отчетного периода, тыс.руб. (с НДС)</t>
  </si>
  <si>
    <t>Сумма в отчетном периоде 2013 год, тыс.руб. (с НДС)</t>
  </si>
  <si>
    <t>Сумма в отчетном периоде 2013 год, , тыс.руб. (без НДС)</t>
  </si>
  <si>
    <t>Сумма переходящий остаток на 2014 год (с НДС)</t>
  </si>
  <si>
    <t>Комментарий выбора способа закупки</t>
  </si>
  <si>
    <t>*комментарий (состояние/исполнение закупки на текущую дату)</t>
  </si>
  <si>
    <t>период отчета</t>
  </si>
  <si>
    <t xml:space="preserve"> минимально  необходимые требования, предъявляемые к закупаемым товарам (работам, услугам)</t>
  </si>
  <si>
    <t xml:space="preserve">  единица  измерения </t>
  </si>
  <si>
    <t>сведения о количестве (объеме)</t>
  </si>
  <si>
    <t xml:space="preserve">   регион  поставки товаров (выполнения работ, оказания услуг)  </t>
  </si>
  <si>
    <t>график осуществления процедур</t>
  </si>
  <si>
    <t>код по ОКЕИ</t>
  </si>
  <si>
    <t>наименование</t>
  </si>
  <si>
    <t xml:space="preserve"> код по ОКАТО</t>
  </si>
  <si>
    <t>планируемая дата или период размещения извещения о закупке (месяц, год)</t>
  </si>
  <si>
    <t xml:space="preserve">Дата начала  поставки товаров, выполнения работ, услуг(месяц, год)  </t>
  </si>
  <si>
    <t xml:space="preserve">Дата окончания поставки товаров, выполнения работ, услуг(месяц, год)  </t>
  </si>
  <si>
    <t>да/нет</t>
  </si>
  <si>
    <t>регламентированные закупки (более 100т.р.), в том числе:</t>
  </si>
  <si>
    <t>003.01.2013</t>
  </si>
  <si>
    <t>Подписка (газеты и журналы) на 2013 год</t>
  </si>
  <si>
    <t>52.47.2</t>
  </si>
  <si>
    <t>Газеты, Журналы</t>
  </si>
  <si>
    <t>шт.</t>
  </si>
  <si>
    <t>68 шт.</t>
  </si>
  <si>
    <t>Приморский край, Владивосток</t>
  </si>
  <si>
    <t>ЕИ</t>
  </si>
  <si>
    <t>нет</t>
  </si>
  <si>
    <t>Проведена</t>
  </si>
  <si>
    <t>1 кв2013</t>
  </si>
  <si>
    <t>335.01.2012</t>
  </si>
  <si>
    <t>Договор на охрану офиса в г. Владивостоке</t>
  </si>
  <si>
    <t>74.60</t>
  </si>
  <si>
    <t xml:space="preserve">охрану ОБЪЕКТА производят сотрудники охранного предприятия имеющие:
- «Свидетельство о квалификации  частного охранника» не ниже 5 разряда;
- «Удостоверение частного охранника» с предстоящим  сроком действия на менее 3 лет; вооруженными специальными средствами:
 - спецсредство «Черемуха» и его аналоги;
 - средство активной обороны (палка резиновая (пластиковая));
 - наручники;Посты между собой поддерживают связь через радиостанции.
</t>
  </si>
  <si>
    <t>человеко/час</t>
  </si>
  <si>
    <t>круглосуточно год</t>
  </si>
  <si>
    <t>Прморский край, г.Владивосток</t>
  </si>
  <si>
    <t>ОЗП</t>
  </si>
  <si>
    <t>да</t>
  </si>
  <si>
    <t>результаты на сайте от 11.12.2012</t>
  </si>
  <si>
    <t>334.01.2012</t>
  </si>
  <si>
    <t>Договор на охрану Мини Тэц Северная (финансирование за счет тарифа)</t>
  </si>
  <si>
    <t xml:space="preserve">охрану ОБЪЕКТА производят сотрудники охранного предприятия имеющие:
- «Свидетельство о квалификации  частного охранника» не ниже 5 разряда;
- «Удостоверение частного охранника» с предстоящим  сроком действия на менее 3 лет; Охрана ОБЪЕКТА осуществляется сотрудниками охранного предприятия вооруженными специальными средствами:
 - спецсредство «Черемуха» и его аналоги;
 - средство активной обороны (палка резиновая (пластиковая));
 - наручники;                                          Посты между собой поддерживают связь через радиостанции.
</t>
  </si>
  <si>
    <t>329.01.2012</t>
  </si>
  <si>
    <t>Договор на охрану Мини Тэц Центральная (финансирование за счет тарифа)</t>
  </si>
  <si>
    <t xml:space="preserve">Контрагент выбран по итогам не состоявшегося ОЗП. </t>
  </si>
  <si>
    <t>345.01.2012</t>
  </si>
  <si>
    <t>Страхование  КАСКО автомобиля Toyota Land Cruiser- 2011 г.в. (гос.№ 619)</t>
  </si>
  <si>
    <t>66.03</t>
  </si>
  <si>
    <t>1. Наличие филиала в Республике Саха (Якутия). 2. Наличие круглосуточной единой диспетчерской службы с многоканальным телефоном. 3. Количество страховых рисков. 4. Сроки страховой выплаты.</t>
  </si>
  <si>
    <t>рубль</t>
  </si>
  <si>
    <t>1 единица (Land Cruiser- 2011 г.в.)</t>
  </si>
  <si>
    <t>Республика Саха (Якутия), г. Якутск</t>
  </si>
  <si>
    <t>результаты на сайте от 29.01.2013</t>
  </si>
  <si>
    <t>059.01.2013</t>
  </si>
  <si>
    <t>Услуги автомоек</t>
  </si>
  <si>
    <t>50.20.3</t>
  </si>
  <si>
    <t>круглогодичная возможность мойки по габаритам транспорта ДВЭУК</t>
  </si>
  <si>
    <t>руб.</t>
  </si>
  <si>
    <t>г.Владивосток</t>
  </si>
  <si>
    <t>104.01.2013</t>
  </si>
  <si>
    <t>Договор на авторский надзор по строительству объекта  ВЛ 35/110 кВ «Центральная – Сокол – Палатка» с заходом на ПС 110,35 кВ</t>
  </si>
  <si>
    <t>74.20.11</t>
  </si>
  <si>
    <t>7421000</t>
  </si>
  <si>
    <t>осуществление авторского надзора за ходом строительства ВЛ 35/110 кВ «Центральная – Сокол – Палатка» с заходом на ПС 110,35 кВ</t>
  </si>
  <si>
    <t>105,41 км ВЛ 35 кВ/         75,4 км ВЛ 110 кВ</t>
  </si>
  <si>
    <t>Магаданская область</t>
  </si>
  <si>
    <t>130.01.2013</t>
  </si>
  <si>
    <t>Право ограниченного пользования (сервитут) 4 земельными участками (продление срока действия соглашение об установлении сервитута от 21.03.2012 № К-12/03-392/1) Строительство тепловой сети от МиниТЭЦ "Северная" до Мини ТЭЦ "Центральная"</t>
  </si>
  <si>
    <t>70.32.2</t>
  </si>
  <si>
    <t>055</t>
  </si>
  <si>
    <t>квадратный метр</t>
  </si>
  <si>
    <t>694; 96; 18497; 3265</t>
  </si>
  <si>
    <t>05 401</t>
  </si>
  <si>
    <t>Владивосток</t>
  </si>
  <si>
    <t>140.01.2013</t>
  </si>
  <si>
    <t xml:space="preserve">Выполнение работ по техническому обслуживанию оборудования 
системы пожарной и охранной сигнализации на объекте
 мини-ТЭЦ «Северная».
</t>
  </si>
  <si>
    <t>31.62.9</t>
  </si>
  <si>
    <t xml:space="preserve">Требования к организации иметь лицензию на данный вид деятельности выданную МЧС России. ТО и ППР должны выполняться специалисты, прошедшиме соответствующую подготовку, имеющими лицензию МЧС России на данный вид деятельности. Техническое обслуживание проводить в соответствии с РД-009-01-96 «Установки пожарной автоматики правила технического содержания» </t>
  </si>
  <si>
    <t>месяц</t>
  </si>
  <si>
    <t>Приморский край г.Владивосток Фрунзенский район</t>
  </si>
  <si>
    <t>результаты на сайте от 05.02.2013</t>
  </si>
  <si>
    <t>141.01.2013</t>
  </si>
  <si>
    <t>Выполнение работ по техническому обслуживанию оборудования 
системы пожарной и охранной сигнализации на объекте мини ТЭЦ "Центральная"</t>
  </si>
  <si>
    <t>результаты на сайте от 05.04.2013</t>
  </si>
  <si>
    <t>158.01.2013</t>
  </si>
  <si>
    <t>Заправка и восстановление картриджей, поставка расходных материалов к копировально-множетельной технике, ремонт и обслуживание копировально-множетельной техники</t>
  </si>
  <si>
    <t>51.65.2</t>
  </si>
  <si>
    <t>Быть партнером Xerox. Представительство и сервисный центр во Владивостоке</t>
  </si>
  <si>
    <t>шт</t>
  </si>
  <si>
    <t>не опред</t>
  </si>
  <si>
    <t>5401376000, 45286570000, 10401000000, 98401000000 (98241501000, 98404000000, 98227501000) 44401000000</t>
  </si>
  <si>
    <t>Владивосток, Москва, Благовещенск, Якутия (Олекминск, Мирный, Ленск), Магадан</t>
  </si>
  <si>
    <t>результаты на сайте от 13.02.2013</t>
  </si>
  <si>
    <t>80.01.2012</t>
  </si>
  <si>
    <t xml:space="preserve">Покупка электроэнергии </t>
  </si>
  <si>
    <t>74.8</t>
  </si>
  <si>
    <t>Предоставление всех коммунальных услуг необходимых для функционирования здания</t>
  </si>
  <si>
    <t>-</t>
  </si>
  <si>
    <t>услуга</t>
  </si>
  <si>
    <t>Оплата 1 раз в месяц по факту, после выставления счета и акта выполненных работ</t>
  </si>
  <si>
    <t>Покупка теплоэнергии офис г. Владивосток ОАО "ДВЭУК"</t>
  </si>
  <si>
    <t>Аренда офисных помещений г. Владивосток</t>
  </si>
  <si>
    <t>70.2.20</t>
  </si>
  <si>
    <t>г. Владивосток, Фрунзенский район, согласно ТТ заказчика</t>
  </si>
  <si>
    <t>002.01.2013</t>
  </si>
  <si>
    <t>Договор на выполнение авиаперевозки а/к "Трансаэро" (премиум класаа)</t>
  </si>
  <si>
    <t>62.20.3</t>
  </si>
  <si>
    <t xml:space="preserve"> выполнение авиаперевозки премиум класса</t>
  </si>
  <si>
    <t>008.01.2013</t>
  </si>
  <si>
    <t>Изготовление паспорта объекта "Строительство КЛ 110 кВ "Благовещенская -Северная"</t>
  </si>
  <si>
    <t>70.32.3</t>
  </si>
  <si>
    <t>изготовление технического паспорта на объект в указанные сроки</t>
  </si>
  <si>
    <t>комплект</t>
  </si>
  <si>
    <t>г.Благовещенск</t>
  </si>
  <si>
    <t>результаты на сайте от 06.03.2013</t>
  </si>
  <si>
    <t>009.01.2013</t>
  </si>
  <si>
    <t>Аренда зданий и офисных помещений - аренда офиса</t>
  </si>
  <si>
    <t>70.20.2</t>
  </si>
  <si>
    <t>соответствие офисного помещения требованиям нормативной документации по охране труда</t>
  </si>
  <si>
    <t>015.01.2013</t>
  </si>
  <si>
    <t xml:space="preserve">Договор на оказание услуг по предоставлению и обновлению базы нормативных документов ("Консультант Плюс") </t>
  </si>
  <si>
    <t xml:space="preserve">Раздел К.  Класс 72.                 </t>
  </si>
  <si>
    <t xml:space="preserve">Раздел К. Подраздел - 72. 7240000. </t>
  </si>
  <si>
    <t xml:space="preserve">техническая поддержка, бесперебойная работа информационной базы, регулярное обновление информации    </t>
  </si>
  <si>
    <t>тыс руб</t>
  </si>
  <si>
    <t xml:space="preserve">Российская Федерация,   г. Москва, Центральный административный округ, Мещанский район (ул. Гиляровского, д. 39, стр. 1).    </t>
  </si>
  <si>
    <t>018.01.2013</t>
  </si>
  <si>
    <t>Приобретение  мебели</t>
  </si>
  <si>
    <t>52.44.1</t>
  </si>
  <si>
    <t>мебель для офиса с сертификатами соответствия</t>
  </si>
  <si>
    <t>штука</t>
  </si>
  <si>
    <t>41 шт.</t>
  </si>
  <si>
    <t>Результаты на сайте от 19.02.2013</t>
  </si>
  <si>
    <t>243.01.2012</t>
  </si>
  <si>
    <t>«Осуществление технического аудита при проведении работ по инвестиционному проекту: «Строительство ВЛ 220 кВ «Чернышевский – Мирный – Ленск - Пеледуй» с отпайкой до НПС №14, Республика Саха (Якутия)»</t>
  </si>
  <si>
    <t>Наличие материально-технической базы и необходимого количества персонала</t>
  </si>
  <si>
    <t>008</t>
  </si>
  <si>
    <t>км</t>
  </si>
  <si>
    <t>ООК</t>
  </si>
  <si>
    <t>Результаты на сайте от 03.04.2013</t>
  </si>
  <si>
    <t>056.01.2013</t>
  </si>
  <si>
    <t>Соглашение об установлении сервитута</t>
  </si>
  <si>
    <t>7010000</t>
  </si>
  <si>
    <t>059</t>
  </si>
  <si>
    <t>га</t>
  </si>
  <si>
    <t>060.01.2013</t>
  </si>
  <si>
    <t>Услуги по техническому обслуживанию и ремонту автомобилей</t>
  </si>
  <si>
    <t xml:space="preserve">50.20.1 
</t>
  </si>
  <si>
    <t>круглогодичная возможность технического обслуживания транспорта ДВЭУК</t>
  </si>
  <si>
    <t>061.01.2013</t>
  </si>
  <si>
    <t>Услуги подрядчиков по ремонту транспортных средств ДВЭУК</t>
  </si>
  <si>
    <t>35.12.9</t>
  </si>
  <si>
    <t>круглогодичная возможность ремонта транспорта ДВЭУК</t>
  </si>
  <si>
    <t>067.01.2013</t>
  </si>
  <si>
    <t>Аренда имущества, кроме зданий и офисов (Аренда гаражей Станюковича 1)</t>
  </si>
  <si>
    <t>гаражи Станюковича 1</t>
  </si>
  <si>
    <t>кв.м.</t>
  </si>
  <si>
    <t>068.01.2013</t>
  </si>
  <si>
    <t>Аренда имущества, кроме зданий и офисов (Аренда части гаражного помещения Октябрьская 8)</t>
  </si>
  <si>
    <t>физически входят в гараж InfinitiQX56 , Patrol</t>
  </si>
  <si>
    <t>069.01.2013</t>
  </si>
  <si>
    <t>Техническое обслуживание гарантийного транспорта ДВЭУК</t>
  </si>
  <si>
    <t>круглогодичная возможность технического обслуживания транспорта ДВЭУК марки Nissan</t>
  </si>
  <si>
    <t>071.01.2013</t>
  </si>
  <si>
    <t>ГСМ И ТЕХНОЛОГИЧЕСКИЕ ЖИДКОСТИ ДЛЯ ТРАНСПОРТНЫХ СРЕДСТВ (ГСМ автомобили)</t>
  </si>
  <si>
    <t>50.50 и 51.12</t>
  </si>
  <si>
    <t>круглогодичная возможность заправки ГСМ транспорта ДВЭУК в Приморском, Хабаровском крае, Амурской области</t>
  </si>
  <si>
    <t>литр</t>
  </si>
  <si>
    <t>076.01.2013</t>
  </si>
  <si>
    <t>почтовые услуги по отправке почтовой корреспонденции в дирекции по строительству, представительство в г. Москва, контрагентам, в органы государственной и исполнительной власти</t>
  </si>
  <si>
    <t>64.11.13</t>
  </si>
  <si>
    <t>качественное выполнение услуг по доставке почтовой корреспонденции</t>
  </si>
  <si>
    <t>штук</t>
  </si>
  <si>
    <t>не определено</t>
  </si>
  <si>
    <t>45286570000, 05401376000, 10401000000, 98401000000, 44401000000</t>
  </si>
  <si>
    <t>Москва, Якутск, Магадан, Благовещенск, города  РФ</t>
  </si>
  <si>
    <t>081.01.2013</t>
  </si>
  <si>
    <t>Договор на оказание консультационных услуг</t>
  </si>
  <si>
    <t>74.14</t>
  </si>
  <si>
    <t xml:space="preserve">Консультационное обслуживание по вопросам налогового, банковского, таможенного, финансового, валютного и хозяйственного права Общества </t>
  </si>
  <si>
    <t>05401000000</t>
  </si>
  <si>
    <t>приморский край</t>
  </si>
  <si>
    <t>087.01.2013</t>
  </si>
  <si>
    <t>услуги сотовой связи</t>
  </si>
  <si>
    <t>64.20.11</t>
  </si>
  <si>
    <t>оператор связи должен иметь разрешение на оказание соответствующих услуг</t>
  </si>
  <si>
    <t>мин</t>
  </si>
  <si>
    <t>300 СИМ-карт</t>
  </si>
  <si>
    <t>088.01.2013</t>
  </si>
  <si>
    <t>услуги сотовой связи (резервная связь)</t>
  </si>
  <si>
    <t>ОЗП, ЕИ</t>
  </si>
  <si>
    <t>121.01.2013</t>
  </si>
  <si>
    <t>Оплата абонентского обслуживания за размещение объявлений о проводимых закупках в Системе в2в-energo</t>
  </si>
  <si>
    <t>74.40</t>
  </si>
  <si>
    <t>площадка должна предусматривать развитые возможности для проведения процедур закупок, обмена документами и архивного хранения документов, поиска информации и подписки на информацию;  возможность регистрации и работы нескольких пользователей от имени одного Заказчика / Организатора закупки/ Участника закупки; использовать в своей работе Единый классификатор закупаемой продукции</t>
  </si>
  <si>
    <t>квартал</t>
  </si>
  <si>
    <t>137.01.2013</t>
  </si>
  <si>
    <t>Проведение  предрейсового медицинского осмотра водителей АУП г.Владивостока</t>
  </si>
  <si>
    <t>85.1.</t>
  </si>
  <si>
    <t xml:space="preserve">8500000 
</t>
  </si>
  <si>
    <t xml:space="preserve">Имеющие лицензию на медицинскую деятельность  выданной департаментом здравоохранения  
</t>
  </si>
  <si>
    <t>штуки</t>
  </si>
  <si>
    <t xml:space="preserve"> г.Владивостока</t>
  </si>
  <si>
    <t>143.01.2013</t>
  </si>
  <si>
    <t>Договор с профессиональными аварийно-спасательными службами на обслуживание пожароопасных производственных объектов (складов ГСМ Мини ТЭЦ "Северная" по предупреждению и ликвидации чрезвычайных ситуаций, вызванных нефтеразливами.…</t>
  </si>
  <si>
    <t xml:space="preserve">75.25.1   </t>
  </si>
  <si>
    <t>Имеющие право ведения аварийно-спасательных и других неотложных работ в чрезвычайных ситуаций</t>
  </si>
  <si>
    <t>час</t>
  </si>
  <si>
    <t>146.01.2013</t>
  </si>
  <si>
    <t>Поставка ТМЦ для хозяйственных нужд Общества (приобретение спецодежды, спецобуви и других средств индивидуальной защиты (СИЗ) (продукции)  )</t>
  </si>
  <si>
    <t>52.42.</t>
  </si>
  <si>
    <t>Качество продукции должно соответствовать требованиям ГОСТа и ТУ, чертежам, и подтверждаться соответствующими сертификатами на каждый вид продукции (изделия).</t>
  </si>
  <si>
    <t>результаты на сайте от 17.01.2013</t>
  </si>
  <si>
    <t>148.01.2013</t>
  </si>
  <si>
    <t>сопровождение СЭД Globus Professional</t>
  </si>
  <si>
    <t>72.20</t>
  </si>
  <si>
    <t>специалисты исполнителя должны иметь соответствующие сертификаты</t>
  </si>
  <si>
    <t>149.01.2013</t>
  </si>
  <si>
    <t>услуги по написанию дополнительного функционала СЭД Globus Professional</t>
  </si>
  <si>
    <t>чел-ч</t>
  </si>
  <si>
    <t>1000 человеко-часов</t>
  </si>
  <si>
    <t>150.01.2013</t>
  </si>
  <si>
    <t>обслуживание информационных баз Консультант Плюс (г. Владивосток)</t>
  </si>
  <si>
    <t>153.01.2013</t>
  </si>
  <si>
    <t>Автоматизации налогового учета на основе трансфрмации данных БУ</t>
  </si>
  <si>
    <t>владивосток</t>
  </si>
  <si>
    <t>154.01.2013</t>
  </si>
  <si>
    <t>Внедрение  системы сбора хранения и консолидации бухгалтерской и налоговой отчетности.</t>
  </si>
  <si>
    <t>155.01.2013</t>
  </si>
  <si>
    <t>Внедрение автоматизированной системы  планирования, отчетности и анализа инвестиционной деятельности (АС ИД) "ДВЭУК".</t>
  </si>
  <si>
    <t>156.01.2013</t>
  </si>
  <si>
    <t>Разработка информационной системы "Рабочее место руководителя финансовых служб"</t>
  </si>
  <si>
    <t>157.01.2013</t>
  </si>
  <si>
    <t>Сопровождение и модификация системы бухгалтерского и налогового учета, казначейского исполнения платежей, системы бюджетирования  АИС ФЭУ</t>
  </si>
  <si>
    <t>161.01.2013</t>
  </si>
  <si>
    <t>Оказание услуг связи (доступ к сети Интернет)</t>
  </si>
  <si>
    <t>64.20.12</t>
  </si>
  <si>
    <t>мб</t>
  </si>
  <si>
    <t>Москва</t>
  </si>
  <si>
    <t>162.01.2013</t>
  </si>
  <si>
    <t>Оказание услуг связи (телефонная связь)</t>
  </si>
  <si>
    <t>6420020, 6420030</t>
  </si>
  <si>
    <t>163.01.2013</t>
  </si>
  <si>
    <t>164.01.2013</t>
  </si>
  <si>
    <t>165.01.2013</t>
  </si>
  <si>
    <t>Якутск</t>
  </si>
  <si>
    <t>166.01.2013</t>
  </si>
  <si>
    <t>167.01.2013</t>
  </si>
  <si>
    <t>168.01.2013</t>
  </si>
  <si>
    <t>169.01.2013</t>
  </si>
  <si>
    <t>Магадан</t>
  </si>
  <si>
    <t>171.01.2013</t>
  </si>
  <si>
    <t xml:space="preserve">Перевозки пассажиров автомобильным    транспортом    без расписания
</t>
  </si>
  <si>
    <t>предоставление актов выполненных работ</t>
  </si>
  <si>
    <t>тысяча рублей</t>
  </si>
  <si>
    <t>*05401000000</t>
  </si>
  <si>
    <t>Приморский край, г.Владивосток, Фрунзенский район</t>
  </si>
  <si>
    <t>172.01.2013</t>
  </si>
  <si>
    <t>173.01.2013</t>
  </si>
  <si>
    <t>Благовещенск, ул. Горького, 66</t>
  </si>
  <si>
    <t>174.01.2013</t>
  </si>
  <si>
    <t>Услуги почтовые прочие</t>
  </si>
  <si>
    <t>г.Москва, ул. Тимура Фрунзе, 11, 19</t>
  </si>
  <si>
    <t>177.01.2013</t>
  </si>
  <si>
    <t>Консультативные услуги по общим вопросам управления</t>
  </si>
  <si>
    <t>179.01.2013</t>
  </si>
  <si>
    <t>Услуги по уборке зданий</t>
  </si>
  <si>
    <t>*044442001</t>
  </si>
  <si>
    <t>г.Магадан ул.Билибина 2А каб 36</t>
  </si>
  <si>
    <t>181.01.2013</t>
  </si>
  <si>
    <t>Саха /Якутия/, г.Якутск,  ул. Глухой переулок 2,1</t>
  </si>
  <si>
    <t>182.01.2013</t>
  </si>
  <si>
    <t>183.01.2013</t>
  </si>
  <si>
    <t>184.01.2013</t>
  </si>
  <si>
    <t>185.01.2013</t>
  </si>
  <si>
    <t xml:space="preserve">Коммерческие и технические услуги прочие,  не включенные в другие группировки
</t>
  </si>
  <si>
    <t xml:space="preserve">
7499000 
</t>
  </si>
  <si>
    <t>г.Москва, ул. Тимура Фрунзе, 11, 20</t>
  </si>
  <si>
    <t>187.01.2013</t>
  </si>
  <si>
    <t>Услуги курсов по повышению квалификации</t>
  </si>
  <si>
    <t>80.30.3  80.22.22</t>
  </si>
  <si>
    <t>ЕИ, НЗ</t>
  </si>
  <si>
    <t>191.01.2013</t>
  </si>
  <si>
    <t>Проект договора добровольного страхования Мини ТЭЦ "Северная" (без учета РП и КЛ 10 кВ)</t>
  </si>
  <si>
    <t>66.03.2</t>
  </si>
  <si>
    <t>Согласно ТЗ Заказчика</t>
  </si>
  <si>
    <t>тыс.руб.</t>
  </si>
  <si>
    <t xml:space="preserve"> -</t>
  </si>
  <si>
    <t>192.01.2013</t>
  </si>
  <si>
    <t>Проект договора добровольного страхования Мини ТЭЦ "Центральная" (без учета РП и КЛ 10 кВ)</t>
  </si>
  <si>
    <t>193.01.2013</t>
  </si>
  <si>
    <t>Проект договора добровольного страхования нежилых офисных помещений в здании по адресу: г.Владивосток, ул. Станюковича,1</t>
  </si>
  <si>
    <t>194.01.2013</t>
  </si>
  <si>
    <t>Договор на ТО автомобиля Ниссан Патрол 654</t>
  </si>
  <si>
    <t>50.20.1</t>
  </si>
  <si>
    <t>предоставление качественных услуг по осуществлению ремонта и гарантийного технического обслуживания автомобила Ниссан Патрол</t>
  </si>
  <si>
    <t>1 автомобиль</t>
  </si>
  <si>
    <t>мещанский р-н центрального административного округа г.Москвы</t>
  </si>
  <si>
    <t>197.01.2013</t>
  </si>
  <si>
    <t>Договор на медосмотр водителей</t>
  </si>
  <si>
    <t>85.11.1</t>
  </si>
  <si>
    <t>наличие лицензии на проведение медицинских осмотров водителей. Ежедневная проверка общего состояния здоровья водителей перед выходом на линию и после окончания рабочего дня.</t>
  </si>
  <si>
    <t xml:space="preserve">   -</t>
  </si>
  <si>
    <t xml:space="preserve"> 3 водителя</t>
  </si>
  <si>
    <t>198.01.2013</t>
  </si>
  <si>
    <t>Договор на мойку автомобилей</t>
  </si>
  <si>
    <t>мойка кузова, чистка салона, ежемесяная химчистка салона</t>
  </si>
  <si>
    <t xml:space="preserve">  -</t>
  </si>
  <si>
    <t>199.01.2013</t>
  </si>
  <si>
    <t>Договор на техническое обслуживание автомобилей представительства ОАО "ДВЭУК" в Москве</t>
  </si>
  <si>
    <t xml:space="preserve">предоставление качественных услуг по осуществлению ремонта и гарантийного технического обслуживания </t>
  </si>
  <si>
    <t xml:space="preserve">  - </t>
  </si>
  <si>
    <t>205.01.2013</t>
  </si>
  <si>
    <t>ГСМ</t>
  </si>
  <si>
    <t>качественое топливо, соответствующее международным стандартам</t>
  </si>
  <si>
    <t>210.01.2013</t>
  </si>
  <si>
    <t>Дополнительное соглашение  на выполнение работ по диагностическому обследованию объектов электросетевого хозяйства о. Русский</t>
  </si>
  <si>
    <t>40.10.5</t>
  </si>
  <si>
    <t>Выполнение работ по диагностическому обследованию объектов электросетевого хозяйства, наличие специально обученного технического персонала.</t>
  </si>
  <si>
    <t>ТЫС.РУБ</t>
  </si>
  <si>
    <t>Приморский край, г. Владивосток, Фрунзенский р-он.</t>
  </si>
  <si>
    <t>211.01.2013</t>
  </si>
  <si>
    <t>Дополнительное соглашение  по диагностическому обследованию объектов генерации  острова Русский</t>
  </si>
  <si>
    <t>40.10.41</t>
  </si>
  <si>
    <t>Оказание услуг по оперативному обслуживанию, текущему ремонту, наличие специально обученного технического персонала, имеющие формы и категории допуска.</t>
  </si>
  <si>
    <t>220.01.2013</t>
  </si>
  <si>
    <t>Поставка нефтепродуктов (договор поставки)</t>
  </si>
  <si>
    <t>51.70</t>
  </si>
  <si>
    <t>Поставка дизельного топлива должна соответствовать параметрам по поспорту качества ДТ и техническим характеристикам ГТУ и ПВК.</t>
  </si>
  <si>
    <t>ТЫС. ТН</t>
  </si>
  <si>
    <t>221.01.2013</t>
  </si>
  <si>
    <t>Договор на отпуск питьевой воды (договор на отпуск воды)</t>
  </si>
  <si>
    <t>41.00.2</t>
  </si>
  <si>
    <t>Отпуск воды, согласно ТУ № 14 от 26.08.2011 г. , выданным ФКУ "Дальневосточная дирекция Минрегиона РФ", в пределах договора по объему и качеству.</t>
  </si>
  <si>
    <t>ТЫС. КУБ.М</t>
  </si>
  <si>
    <t>222.01.2013</t>
  </si>
  <si>
    <t>Договор на осуществление продажи электрической энергии (мощности) через привлеченных третьих лиц, оказания услуг по передаче эл.энергии, и услуги по оперативно-диспетчерскому управлению (договор энергоснабжения)</t>
  </si>
  <si>
    <t>40.10.3</t>
  </si>
  <si>
    <t>Покупка электрической энергии(мощности), через привлеченных третьих лиц, оказание услуги по передаче электрической энергии (мощности), а также соблюдение режима потребления энергии и мощности, обеспечение безопасности эксплуатации находящейся в его ведении.</t>
  </si>
  <si>
    <t>кВт.Ч</t>
  </si>
  <si>
    <t>006.01.2013</t>
  </si>
  <si>
    <t>Восстановление дорог и тротуаров по ул. 50-летия Октября г. Благовещенска вдоль КЛ-110 Кв</t>
  </si>
  <si>
    <t>45.21.3</t>
  </si>
  <si>
    <t xml:space="preserve">Восстановление с рамках установленного срока и объема работ </t>
  </si>
  <si>
    <t>километр</t>
  </si>
  <si>
    <t>139.01.2013</t>
  </si>
  <si>
    <r>
      <t>Поставка изделий  медицинского назначения (приобретение медикаментов,   аптечек)</t>
    </r>
    <r>
      <rPr>
        <sz val="12"/>
        <color indexed="10"/>
        <rFont val="Times New Roman"/>
        <family val="1"/>
      </rPr>
      <t xml:space="preserve"> </t>
    </r>
  </si>
  <si>
    <t xml:space="preserve">  52.31.</t>
  </si>
  <si>
    <t xml:space="preserve">5133010 
</t>
  </si>
  <si>
    <t>Поставка в соответствии с заявкой Заказчика , поставка непростроченных медикаментов. Имеющих лицензию на осуществления вида деятельности</t>
  </si>
  <si>
    <t xml:space="preserve"> г.Владивосток</t>
  </si>
  <si>
    <t>160.01.2013</t>
  </si>
  <si>
    <t>Поставка компьютерной офисной техники, переферийного оборудования, комплектущих, сетевого и серверного оборудования</t>
  </si>
  <si>
    <t>52.48.13</t>
  </si>
  <si>
    <t>Представительство и сервисный центр во Владивостоке. Сертификат совместимости с ОС MS Win 7, Сертификат соответствия ГОСТ Р</t>
  </si>
  <si>
    <t xml:space="preserve">результаты на сайте от 04.03.2013 </t>
  </si>
  <si>
    <t>063.01.2013</t>
  </si>
  <si>
    <t xml:space="preserve">Поставка автошин для транспорта  </t>
  </si>
  <si>
    <t>50.30</t>
  </si>
  <si>
    <t>Торговля автомобильными узлами деталями и принадлежнастями</t>
  </si>
  <si>
    <t>064.01.2013</t>
  </si>
  <si>
    <t>Приобретение автомобиля</t>
  </si>
  <si>
    <t>50.10.2</t>
  </si>
  <si>
    <t>Внедорожник премиум класса LX-570/LC-200</t>
  </si>
  <si>
    <t>Результаты на сайте от 01.03.2013</t>
  </si>
  <si>
    <t>178.01.2013</t>
  </si>
  <si>
    <t>235.01.2013</t>
  </si>
  <si>
    <t>Услуги по авиаперевозкам и бронированию гостиниц для нужд Общества</t>
  </si>
  <si>
    <t xml:space="preserve"> Сумма сервисного сбора не более 200 т.р. с учетом НДС. Оказание качественных услуг, безопасность полетов, своевременный заказ гостиниц, оперативное реагирование на изменение изменение планов Общества, касаемых командировок</t>
  </si>
  <si>
    <t>Услуги на проезд по командировкам, проживание в гостиницах сотрудников Общества</t>
  </si>
  <si>
    <t>результаты на сайте 28.03.13</t>
  </si>
  <si>
    <t>228.01.2013</t>
  </si>
  <si>
    <t xml:space="preserve">Договор возмездного оказания услуг по управлению транспортом Заказчика – автомобилем Nissan Patrol г/н А114НТ
</t>
  </si>
  <si>
    <t>173.02.2013</t>
  </si>
  <si>
    <t xml:space="preserve">Перевозки пассажиров автомобильным    транспортом    без расписания. Доп. соглашение
</t>
  </si>
  <si>
    <t>224.01.2013</t>
  </si>
  <si>
    <t>Договор возмездного оказания услуг</t>
  </si>
  <si>
    <t>225.01.2013</t>
  </si>
  <si>
    <t>226.01.2013</t>
  </si>
  <si>
    <t>227.01.2013</t>
  </si>
  <si>
    <t>223.01.2013</t>
  </si>
  <si>
    <t>301.01.2012</t>
  </si>
  <si>
    <t>Услуги по обследованию переходных опор №№ 3, 7 «ВЛ 220 кВ Сунтар – Олекминск с ПС 220/35/6 кВ Олекминск. Отпайка на НПС №14, Республика Саха (Якутия)»</t>
  </si>
  <si>
    <t>230.01.2013</t>
  </si>
  <si>
    <t>заключение договора подряда на выполнение строительно-монтажных работ по устранению последствий размыва грунтов и нарушений рельефа природных оврагов на переходной опоре № 7 р. Олекма объекта «ВЛ 220 кВ Сунтар – Олекминск с ПС 220/35/6 кВ «Олекминск». Отпайка на НПС № 14, Республика Саха (Якутия)»</t>
  </si>
  <si>
    <t>по заданию Заказчика, в соответствии с Техническим заданием  и условиями  Договора, в срок определенный планом-графиком выполнения работ  осуществить строительство и подготовку к вводу в эксплуатацию Объекта по пусковым комплексам</t>
  </si>
  <si>
    <t>г. Москва</t>
  </si>
  <si>
    <t>231.01.2013.</t>
  </si>
  <si>
    <t>Договор с профессиональными аварийно-спасательными службами на обслуживание пожароопасных производственных объектов (складов ГСМ   Мини ТЭЦ "Центральная" ) по предупреждению и ликвидации чрезвычайных ситуаций, вызванных нефтеразливами.…</t>
  </si>
  <si>
    <t xml:space="preserve">75.25.1  </t>
  </si>
  <si>
    <t>344.02.2012</t>
  </si>
  <si>
    <t>Аренда офисного помещения для размещения персонала Дирекции по строительству энергообъектов на территории РС (Я)</t>
  </si>
  <si>
    <t>70.31.12</t>
  </si>
  <si>
    <t>Месторасположение - центр г.Якутска, охрана помещения, парковка, кондиционирование, доступ к интернет и телефонной связи</t>
  </si>
  <si>
    <t>кв.метры</t>
  </si>
  <si>
    <t>S-550-570 кв.м.кол-во каб-в - 12-15</t>
  </si>
  <si>
    <t>342.02.2012</t>
  </si>
  <si>
    <t>Приобретение ГСМ посредством пластиковых карт для заправки автомобиля Тойота (гос.№ 619)</t>
  </si>
  <si>
    <t>51.51</t>
  </si>
  <si>
    <t>Наличие АЗС во всех населенных пунктах Якутии</t>
  </si>
  <si>
    <t>литры</t>
  </si>
  <si>
    <t>5 896 л.</t>
  </si>
  <si>
    <t>228.02.2013</t>
  </si>
  <si>
    <t>343.02.2012</t>
  </si>
  <si>
    <t>Информационные услуги и програмное обеспечение по предоставлению нормативно-правовой базы</t>
  </si>
  <si>
    <t>72.40</t>
  </si>
  <si>
    <t>Доставка Системы КонсультантПлюс: 1. Решения высших судов; 2.  ФАС Дальневосточного округа; 3. ФАС Восточно-Сибирского округа; 4.  4 апеллционный суд; 5. 5 апелляционный суд; 6. Проф.сетевой; 7. Региональный выпуск (РС (Якутия); 8. Строительство; 9. Коментарии законодательства; 10. Деловые бумаги.</t>
  </si>
  <si>
    <t>10 разделов</t>
  </si>
  <si>
    <t>233.01.2013</t>
  </si>
  <si>
    <t>Право ограниченного пользования (сервитут) земельным участком (продление срока действия соглашения об установлении сервитута от 29.12.2011 № К-11/12-374/1)  Строительство тепловой сети от МиниТЭЦ "Северная" до Мини ТЭЦ "Центральная"и КЛ 10 кВ между мини ТЭЦ "Северная" и мини-ТЭЦ "Центральная" (Строительство мини ТЭЦ "Центральная")</t>
  </si>
  <si>
    <t>234.01.2013</t>
  </si>
  <si>
    <t>Право ограниченного пользования (сервитут) земельными участками (продление срока действия соглашения об установлении сервитута от 18.07.2012 № К-12/07-421/2) "Сети канализации от точек подключения к магистральным сетям до границы землеотвода НОК "Приморский океанариум"; "Водопровод от точки подключения к магистральному водоводу до границы землеотвода НОК "Приморский океанариум"; Теплотрасса от мини-ТЭЦ "Океанариум" до границы землеотвода НОК "Приморский океанариум"; Строительство мини-ТЭЦ "Океанариум"; КЛ 10 кВ от ПС 35/10 кВ "Океанариум" до границы землеотвода НОК "Приморский океанариум"</t>
  </si>
  <si>
    <t>1530; 118; 10825; 1125; 9431; 37094</t>
  </si>
  <si>
    <t>236.01.2013</t>
  </si>
  <si>
    <t>147.02.2013</t>
  </si>
  <si>
    <t xml:space="preserve">Сбор, использование, обезвреживание, транспортирование, размещение опасных отходов с мини ТЭЦ "Центральная", мини ТЭЦ "Северная", мини ТЭЦ "Океанариум" и предоставление спецтранспорта  в случае аварийной ситуации </t>
  </si>
  <si>
    <t>63.1.</t>
  </si>
  <si>
    <t>Имеющие лицензию  на осуществление деятельности по сбору, использованию, обезвреживанию, транспортировке, размещению отходов 1-4 кл.опасности</t>
  </si>
  <si>
    <t>т</t>
  </si>
  <si>
    <t>238.01.2013</t>
  </si>
  <si>
    <t>Сбор и вывоз сточных вод и твёрдых бытовых отходов для мини-ТЭЦ «Северная» и мини-ТЭЦ «Центральная</t>
  </si>
  <si>
    <t>90.00.1</t>
  </si>
  <si>
    <t>Услуги по вывозу и утилизации сточных вод.</t>
  </si>
  <si>
    <t>239.01.2013</t>
  </si>
  <si>
    <t>договор субаренды части земельного участка под объектом «Реконструкция ЛЭП 110 кВ «АТЭЦ-А» г. Владивостока Приморского края</t>
  </si>
  <si>
    <t>081</t>
  </si>
  <si>
    <t>Приморский край, г. Владивосток</t>
  </si>
  <si>
    <t>020.02.2013</t>
  </si>
  <si>
    <t>Ареда автотранспорта для нужд Дирекции по строительству энергообъектов на территории РС(Якутия)</t>
  </si>
  <si>
    <t>71.21.1</t>
  </si>
  <si>
    <t>6022020</t>
  </si>
  <si>
    <t xml:space="preserve"> автомобиль  повышенной проходимости (внедорожник), типа Toyota Land Cruiser, Lexus, Nissan Patrol, выауска не ранее 2003 года</t>
  </si>
  <si>
    <t>автомобиле-день</t>
  </si>
  <si>
    <t>4 единицы</t>
  </si>
  <si>
    <t>242.01.2013</t>
  </si>
  <si>
    <t>Договор на охрану «КЛ 110 кВ ПС 220 кВ «Благовещенская» - ПС 110/10 кВ  «Северная» на опорах №10 и №20 по титулу «Строительство электрических сетей 110 кВ кольца г. Благовещенска, Амурская область» в 2013 году</t>
  </si>
  <si>
    <t>результаты от 05.04.2013</t>
  </si>
  <si>
    <t>247.01.2013</t>
  </si>
  <si>
    <t>Участие ОАО «ДВЭУК» в отраслевом форуме "ТЭК в ХХI веке"</t>
  </si>
  <si>
    <t xml:space="preserve">74.84     </t>
  </si>
  <si>
    <t>7499060, 9214020</t>
  </si>
  <si>
    <t>порядок приема-передачи работ; порядок расторжения договора</t>
  </si>
  <si>
    <t>Россия, г. Москва</t>
  </si>
  <si>
    <t>246.01.2013</t>
  </si>
  <si>
    <t xml:space="preserve">оказание услуг по выполнению функций организатора конкурса по выбору генерального подрядчика на «Строительство ВЛ-220 кВ Оротукан - Палатка - Центральная, Магаданская область» для нужд Открытого акционерного общества «Дальневосточная энергетическая управляющая компания»
</t>
  </si>
  <si>
    <t>наличие ключа проверки эл. подписи, выданной одним из удостоверяющих центров, указанных в регламенте ЭТП ОАО "ДВЭУК"; опыт выполнения аналогичных договоров; квалифицированный персонал с документальным подтверждением копиями дипломов/сертификатов; положительные отзывы от заказчиков по аналогичным договорам; сертификат международной системы обеспечения качества (например: ISO 9001 или ГОСТ ИСО 9001)</t>
  </si>
  <si>
    <t>244.01.2013</t>
  </si>
  <si>
    <t>страхование авто LAXUS LX 570 (КАСКО)</t>
  </si>
  <si>
    <t>КАСКО 1 авто</t>
  </si>
  <si>
    <t>252.01.2013</t>
  </si>
  <si>
    <t>243.01.2013</t>
  </si>
  <si>
    <t>Заключение доп. соглашения №7 к договору генерального подряда №402-ДВЭУК/2011 от 12.08.2011 на выполнение работ по объекту "Строительство мини ТЭЦ "Океанариум"</t>
  </si>
  <si>
    <t>45.3</t>
  </si>
  <si>
    <t>Наличие СРО, соответствие ТЗ Заказчика</t>
  </si>
  <si>
    <t>05401376000</t>
  </si>
  <si>
    <t>ПК, г.Владивосток, Фрунзенский район</t>
  </si>
  <si>
    <t>070.01.2013</t>
  </si>
  <si>
    <t>ГСМ И ТЕХНОЛОГИЧЕСКИЕ ЖИДКОСТИ ДЛЯ ТРАНСПОРТНЫХ СРЕДСТВ (ГСМ КАТЕР)</t>
  </si>
  <si>
    <t>морская заправка катера г.Владивосток</t>
  </si>
  <si>
    <t>2 кв2013</t>
  </si>
  <si>
    <t>077.01.2013</t>
  </si>
  <si>
    <t>152.01.2013</t>
  </si>
  <si>
    <t>услуги по сопровождению электронной торговой площадки (ЭТП)</t>
  </si>
  <si>
    <t>082.01.2013</t>
  </si>
  <si>
    <t>Договор на охрану Мини Тэц Океанариум</t>
  </si>
  <si>
    <t xml:space="preserve">охрану ОБЪЕКТА производят сотрудники охранного предприятия согласно требованиям ТЗ
</t>
  </si>
  <si>
    <t xml:space="preserve"> результаты на сайте от 09.07.2013г.</t>
  </si>
  <si>
    <t>232.01.2013</t>
  </si>
  <si>
    <t>выполнение работ по оформлению правоустанавливающих документов на земельные/лесные участки, необходимые на период строительства и эксплуатации по проекту "Строительство ВЛ-220 кВ "Оротукан-Палатка-Центральная, Магаданская область"</t>
  </si>
  <si>
    <t>74.20.36</t>
  </si>
  <si>
    <t>выполнить комплекс землеустроительных работ на землях, расположенных под объектом  "ВЛ 220 кВ Чернышевский-Мирный-Ленск-Пеледуй"  в соответствии с ТЗ</t>
  </si>
  <si>
    <t>результаты на сайте 12.04.2013</t>
  </si>
  <si>
    <t>300.01.2013</t>
  </si>
  <si>
    <t>Доп. Авторский надзор по объекту "Строительство Мини ТЭЦ Океанариум"</t>
  </si>
  <si>
    <t>241.01.2013</t>
  </si>
  <si>
    <t xml:space="preserve">Договор на оказание услуг по технической инвентаризации и техническому учету объектов недвижимого имущества, входящих в объект строительства «ПС 110/10 кВ «Северная». Строительство» титула «Строительство электрических сетей 110 кВ кольца г. Благовещенска, Амурской области» </t>
  </si>
  <si>
    <t>участник должен иметь в штате не менее двух кадастровых инженеров, которые вправе осуществлять кадастровую деятельность (иметь в наличии действующий квалификационный аттестат кадастрового инженера); состав работ в соответствии с техническим заданием заказчика; цена и сроки выполнения работ, удовлетворяющие требованиям Заказчика</t>
  </si>
  <si>
    <t>неизвестно</t>
  </si>
  <si>
    <t>248.01.2013</t>
  </si>
  <si>
    <t>Козлов Д.А.</t>
  </si>
  <si>
    <t>249.01.2013</t>
  </si>
  <si>
    <t>Договор возмездного оказания услуг ГПХ</t>
  </si>
  <si>
    <t xml:space="preserve">Вяткина А.В. </t>
  </si>
  <si>
    <t>250.01.2013</t>
  </si>
  <si>
    <t xml:space="preserve">Шавейко И.А. </t>
  </si>
  <si>
    <t>032.01.2013</t>
  </si>
  <si>
    <t>Договор на оказание услуг по оформлению правоустанавливающих документов на земельные/лесные участки, необходимые для эксплуатации объектов инвестиционного  проекта   "Строительство ВЛ 220 кВ Чернышевский-Мирный-Ленск-Пеледуй" с отпайкой до НПС №14, Республика Саха (Якутия)</t>
  </si>
  <si>
    <t>результаты на сайте от 16.05.2013</t>
  </si>
  <si>
    <t>017.01.2013</t>
  </si>
  <si>
    <t xml:space="preserve">Договор страхования ответственности членов Совета директоров, Генерального директора, его заместителей и иных работников                            ОАО "ДВЭУК" </t>
  </si>
  <si>
    <t>Раздел J.Класс -66.  Подкласс- 66.0 Группа - 66.03 Подгруппа - 66.03.3</t>
  </si>
  <si>
    <t xml:space="preserve">Раздел J. Подраздел - 66.                                              </t>
  </si>
  <si>
    <t>чел</t>
  </si>
  <si>
    <r>
      <t xml:space="preserve">45 286 570 000  </t>
    </r>
    <r>
      <rPr>
        <b/>
        <sz val="12"/>
        <rFont val="Times New Roman"/>
        <family val="1"/>
      </rPr>
      <t xml:space="preserve">ИЛИ   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05 401 376 000</t>
    </r>
  </si>
  <si>
    <r>
      <t xml:space="preserve">Москва, Центральный административный округ, Мещанский район                                      </t>
    </r>
    <r>
      <rPr>
        <b/>
        <sz val="12"/>
        <rFont val="Times New Roman"/>
        <family val="1"/>
      </rPr>
      <t xml:space="preserve">ИЛИ     </t>
    </r>
    <r>
      <rPr>
        <sz val="12"/>
        <rFont val="Times New Roman"/>
        <family val="1"/>
      </rPr>
      <t xml:space="preserve">                                                                               Приморский край, г. Владивосток, Фрунзенский район (ул. Станюковича, д. 1) </t>
    </r>
  </si>
  <si>
    <t>результаты на сайте от 06.06.13</t>
  </si>
  <si>
    <t>254.01.2013</t>
  </si>
  <si>
    <t>Охрана объектов ПС 35/10 кВ "Океанариум" и ПС 35/10 кВ "Коммунальная" на о. Русский с 03.06.2013 по 01.01.2014</t>
  </si>
  <si>
    <t>Требования к организации согласно ТЗ</t>
  </si>
  <si>
    <t>результаты на сайте от 07.06.13</t>
  </si>
  <si>
    <t>044.01.2013</t>
  </si>
  <si>
    <t>Проектно-изыскательские работы по ликвидации последствий размыва опор №№ 3 и 7 "ВЛ 220 кВ Сунтар-Олекминск.Отпайка до НПС № 14"</t>
  </si>
  <si>
    <t>результаты на сайте от 03.07.13</t>
  </si>
  <si>
    <t>270.01.2013</t>
  </si>
  <si>
    <t>Содержание помещений (ежедневная уборка, доп.мойка окон, полировка полов, чистка мебели, ремонт и тех.обслуживание помещений) г. Владивосток</t>
  </si>
  <si>
    <t>74.70.1</t>
  </si>
  <si>
    <t>Своевременная уборка помещений, нахождение уборщиц в течение дня в офисе, качественная уборка помещений, Уборка 5 дней в неделю</t>
  </si>
  <si>
    <t xml:space="preserve">уведомление о результатах 20.06.2013 </t>
  </si>
  <si>
    <t>151.01.2013</t>
  </si>
  <si>
    <t>услуги по доработке электронной торговой площадки (ЭТП)</t>
  </si>
  <si>
    <t>210.02.2013</t>
  </si>
  <si>
    <t>Дополнительное соглашение №2  на выполнение работ по диагностическому обследованию объектов электросетевого хозяйства о. Русский</t>
  </si>
  <si>
    <t>253.01.2013</t>
  </si>
  <si>
    <t>Охрана объектов ПС 35/10 кВ "Океанариум" и ПС 35/10 кВ "Коммунальная" на о. Русский с 01.04.2013 по 03.06.2013</t>
  </si>
  <si>
    <t xml:space="preserve">охрану ОБЪЕКТА производят сотрудники охранного предприятия по требованиям ТЗ
</t>
  </si>
  <si>
    <t>255.01.2013</t>
  </si>
  <si>
    <t>Заключение дополнительного соглашения №2 к договору от 23.08.2010 №93 с ГУП "РЦТИ" о корректировке технического и кадастрового папортов</t>
  </si>
  <si>
    <t xml:space="preserve">70.32.3   </t>
  </si>
  <si>
    <t>256.01.2013</t>
  </si>
  <si>
    <t>заключение дополнительного соглашения №3 на доработку проектной документации по объекту "Центральная - Сокол - Палатка" с заходом на ПС 110/35 кВ" к Договору №11-134/245-П от 08.08.11</t>
  </si>
  <si>
    <t>74.20.01</t>
  </si>
  <si>
    <t>В соответсвии с Постановлением от 16.02.2008 №87 "О составе разделов проектной документации и требованиях к их содержанию"</t>
  </si>
  <si>
    <t>тыс. руб.</t>
  </si>
  <si>
    <t>Приморский край, г. Владивосток, Фрунзенский район</t>
  </si>
  <si>
    <t>257.01.2013</t>
  </si>
  <si>
    <t>заключение доп. соглашения к договору № 27 от 12.08.2010 с ГАУ "Центрлес" о продлении срока выполнения работ</t>
  </si>
  <si>
    <t>258.01.2013</t>
  </si>
  <si>
    <t>заключение доп. соглашения к договору № 03-3 от 25.02.2011 с ГАУ "Центрлес" о продлении срока выполнения работ</t>
  </si>
  <si>
    <t>259.01.2013</t>
  </si>
  <si>
    <t>заключение доп. соглашения к договору № 2203-ПР-24-2012 от 03.02.2012 с ГАУ "Центрлес" о продлении срока выполнения работ</t>
  </si>
  <si>
    <t>190.01.2013</t>
  </si>
  <si>
    <t>Изготовление дизайна и печать годового отчета Общества</t>
  </si>
  <si>
    <t xml:space="preserve">22.22     </t>
  </si>
  <si>
    <t>*05401376000</t>
  </si>
  <si>
    <t>Приморский край, г. Владивосток, ул. Станюковича, д. 1</t>
  </si>
  <si>
    <t>196.01.2013</t>
  </si>
  <si>
    <t>Договор аренды жилого помещения б/н от 27.05.2011.</t>
  </si>
  <si>
    <t>70.20.1</t>
  </si>
  <si>
    <t>3-х комнатная квартира в отличном состоянии, с мебелью, коммуникацией, бытовой техникой в близи от офиса</t>
  </si>
  <si>
    <t>260.01.2013</t>
  </si>
  <si>
    <t>Аренда земельного участка, необходимого для строительства «КЛ 110 кВ ПС «Западная»- ПС «Портовая» с заходом на ПС 110/10 кВ «Деловой центр»</t>
  </si>
  <si>
    <t>261.01.2013</t>
  </si>
  <si>
    <t>Участие ОАО "ДВЭУК" в 21-й Международной энергетической выставке Power Gen Europe (г. Вена, Австрия)</t>
  </si>
  <si>
    <t>265.01.2013</t>
  </si>
  <si>
    <t>Приобретение мебели для офиса Дирекции в г.Магадан</t>
  </si>
  <si>
    <t>52.48.11</t>
  </si>
  <si>
    <t>Сертифицированная, новая, ранее не использованная мебель</t>
  </si>
  <si>
    <t>согласно тз</t>
  </si>
  <si>
    <t>267.01.2013</t>
  </si>
  <si>
    <t>Договор аренды лесного участка</t>
  </si>
  <si>
    <t>269.01.2013</t>
  </si>
  <si>
    <t xml:space="preserve">Договор по установке и сопровождению справочно-правовой системы Консультант Плюс </t>
  </si>
  <si>
    <t>Установка и постоянное обновление информации нормативно-правового характера в законодательстве РФ, в строительстве.</t>
  </si>
  <si>
    <t>Установка системы КонсультантПлюс</t>
  </si>
  <si>
    <t>271.01.2013</t>
  </si>
  <si>
    <t>Приобретение нефтепродуктов по талонам на топливо для нужд Дирекции по строительству энергообъектов на территории Магаданской области</t>
  </si>
  <si>
    <t>5050010</t>
  </si>
  <si>
    <t>Наличие АЗС во всех населенных пунктах Магаданской области</t>
  </si>
  <si>
    <t>112</t>
  </si>
  <si>
    <t>13800 л</t>
  </si>
  <si>
    <t>274.01.2013</t>
  </si>
  <si>
    <t>Услуги по ремонту катера Раma-35 с двумя стационарными двигателями Yanmar 4LHA-STP</t>
  </si>
  <si>
    <t>275.01.2013</t>
  </si>
  <si>
    <t>277.01.2013</t>
  </si>
  <si>
    <t>Выполнение работ по изготовлению схем, отображающих расположение построенных, реконструированных объектов капитального строительства, расположение сетей инженерно-технического обеспечения в границах земельных участков и планировочные организации земельных участков в отношении объектов ПС 110/6 кВ  Горностай и ПС 110/6 кВ "Амурская"</t>
  </si>
  <si>
    <t>74.20.3</t>
  </si>
  <si>
    <t>результат работ должен соответствовать требованиям СП 11-104-97 "Инженерно-топографические изыскания для строительства"</t>
  </si>
  <si>
    <t xml:space="preserve">055 </t>
  </si>
  <si>
    <t xml:space="preserve">квадратный метр </t>
  </si>
  <si>
    <t>1916; 1479; 59</t>
  </si>
  <si>
    <t>278.01.2013</t>
  </si>
  <si>
    <t>Заключение дополнительного соглашения к договору № 110111-СМР-345-2012 от 21.09.2012 на выполнение работ «Реконструкция ПС 110/35/10кВ «Западная» - работы по организации релейной защиты ВЛ-110кВ «БТЭЦ-Западная-1» и ВЛ-110 кВ «БТЭЦ-Западная-2», организация цифровой диспетчерско-технологической связи на Благовещенской ТЭЦ» о продлении срока выполнения работ до 30.04.2013</t>
  </si>
  <si>
    <t xml:space="preserve">выполнение в рамках установленного срока и объема работ </t>
  </si>
  <si>
    <t>283.01.2013</t>
  </si>
  <si>
    <t>Заключение дополнительного соглашения № 2 к договору № ДВЭУК-350-2009 от 18.12.2009 на выполнение строительно – монтажных и пусконаладочных работ по объекту «ПС 110/10 кВ «Северная». Строительство» о продлении срока выполнения работ до 30.06.2013</t>
  </si>
  <si>
    <t>284.01.2013</t>
  </si>
  <si>
    <t>Заключение дополнительного соглашения №4 к договору № ДВЭУК-351-2009 от 18.12.2009 на выполнение строительно – монтажных и пусконаладочных работ по объекту «КЛ 110 кВ ПС 220кВ «Благовещенская» - ПС 110/10 кВ «Северная». Строительство» о продлении срока выполнения работ до 30.06.2013</t>
  </si>
  <si>
    <t>285.01.2013</t>
  </si>
  <si>
    <t>Заключение дополнительного соглашения к договору №2 от 15.04.13 г. на охрану «КЛ 110 кВ ПС 220 кВ «Благовещенская» - ПС 110/10 кВ  «Северная» на опорах №10 и №20 о продлении сроков до 31.08.13 г.</t>
  </si>
  <si>
    <t xml:space="preserve">охрану ОБЪЕКТА производят сотрудники охранного предприятия согласно ТЗ
</t>
  </si>
  <si>
    <t>286.01.2013</t>
  </si>
  <si>
    <t>Договор на оказание услуг счетной комиссии при проведении ОСА</t>
  </si>
  <si>
    <t xml:space="preserve">Раздел J.  Класс -67. Подкласс  67.1  Группа 67.11    Вид 67.11.12 
</t>
  </si>
  <si>
    <t xml:space="preserve">Раздел J. Подраздел - 67.                        </t>
  </si>
  <si>
    <t xml:space="preserve">высокое качество подготовки документов, количество членов комиссии не менее 3-х человек </t>
  </si>
  <si>
    <r>
      <t xml:space="preserve">45 286 570 000   </t>
    </r>
    <r>
      <rPr>
        <b/>
        <sz val="12"/>
        <rFont val="Times New Roman"/>
        <family val="1"/>
      </rPr>
      <t xml:space="preserve">ИЛИ   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05 401 376 000</t>
    </r>
  </si>
  <si>
    <r>
      <t xml:space="preserve">                        г. Москва, Центральный административный округ, Мещанский район (ул. Гиляровского, д. 39, стр. 1).                                        </t>
    </r>
    <r>
      <rPr>
        <b/>
        <sz val="12"/>
        <rFont val="Times New Roman"/>
        <family val="1"/>
      </rPr>
      <t xml:space="preserve">ИЛИ     </t>
    </r>
    <r>
      <rPr>
        <sz val="12"/>
        <rFont val="Times New Roman"/>
        <family val="1"/>
      </rPr>
      <t xml:space="preserve">                                                                               Приморский край, г. Владивосток, Фрунзенский район (ул. Станюковича, д. 1) </t>
    </r>
  </si>
  <si>
    <t>292.01.2013</t>
  </si>
  <si>
    <r>
      <rPr>
        <b/>
        <sz val="12"/>
        <rFont val="Times New Roman"/>
        <family val="1"/>
      </rPr>
      <t xml:space="preserve">Соглашение об установлении частного сервитута земельного участка (срочного, возмездного) </t>
    </r>
    <r>
      <rPr>
        <sz val="12"/>
        <rFont val="Times New Roman"/>
        <family val="1"/>
      </rPr>
      <t xml:space="preserve">(кадастровый номер 25:28:060106:29 для Теплотрассы между мини-ТЭЦ "Северная" и мини-ТЭЦ "Центральная", КЛ 10 кВ между мини-ТЭЦ "Северная" и мини-ТЭЦ "Центральная")   </t>
    </r>
  </si>
  <si>
    <t>293.01.2013</t>
  </si>
  <si>
    <r>
      <rPr>
        <b/>
        <sz val="12"/>
        <rFont val="Times New Roman"/>
        <family val="1"/>
      </rPr>
      <t>Соглашение об установлении частного сервитута земельного участка (срочного, возмездного)</t>
    </r>
    <r>
      <rPr>
        <sz val="12"/>
        <rFont val="Times New Roman"/>
        <family val="1"/>
      </rPr>
      <t xml:space="preserve"> (кадастровый номер 25:28:000000:311 для Теплотрассы между мини-ТЭЦ "Северная" и мини-ТЭЦ "Центральная", КЛ 10 кВ между мини-ТЭЦ "Северная" и мини-ТЭЦ "Центральная")   </t>
    </r>
  </si>
  <si>
    <t>294.01.2013</t>
  </si>
  <si>
    <r>
      <rPr>
        <b/>
        <sz val="12"/>
        <rFont val="Times New Roman"/>
        <family val="1"/>
      </rPr>
      <t xml:space="preserve">Соглашение об установлении частного сервитута земельного участка (срочного, возмездного) </t>
    </r>
    <r>
      <rPr>
        <sz val="12"/>
        <rFont val="Times New Roman"/>
        <family val="1"/>
      </rPr>
      <t xml:space="preserve">(кадастровый номер 25:28:060105:51 для Теплотрассы между мини-ТЭЦ "Северная" и мини-ТЭЦ "Центральная", КЛ 10 кВ между мини-ТЭЦ "Северная" и мини-ТЭЦ "Центральная")   </t>
    </r>
  </si>
  <si>
    <t>016.01.2013</t>
  </si>
  <si>
    <t xml:space="preserve">Договор на выполнение работ по определению рыночной стоимости активов (акций) </t>
  </si>
  <si>
    <t xml:space="preserve">Раздел К.Класс 74. </t>
  </si>
  <si>
    <t xml:space="preserve">Раздел К. Подраздел74. </t>
  </si>
  <si>
    <t xml:space="preserve">соответствие отчета об оценке стандартам оценки и законодательству об оценочной деятельности, членство оценщика в СРОО, своевременность подготовки отчета </t>
  </si>
  <si>
    <t>Приобретение офисной мебели и архивных шкафов</t>
  </si>
  <si>
    <t>качественная продукция от поставщика, наличие на складе в момент заказа</t>
  </si>
  <si>
    <t>3 кв2013</t>
  </si>
  <si>
    <t>4 кв2013</t>
  </si>
  <si>
    <t>Аренда 2-го и 3-го этажей офисного здания (переменная часть)</t>
  </si>
  <si>
    <t>749</t>
  </si>
  <si>
    <t>296.01.2013</t>
  </si>
  <si>
    <t>Ремонт входной группы</t>
  </si>
  <si>
    <t>45.45</t>
  </si>
  <si>
    <t>454</t>
  </si>
  <si>
    <t>согласно ТЗ</t>
  </si>
  <si>
    <t>Гидроизоляция наружных стен 7-го этажа</t>
  </si>
  <si>
    <t>45.32</t>
  </si>
  <si>
    <t>004.01.2013</t>
  </si>
  <si>
    <t>Аренда помещений для командированных сотрудников Г. Владивосток</t>
  </si>
  <si>
    <t>005.01.2013</t>
  </si>
  <si>
    <t>Корпоративные, спортивные и культурные мероприятия</t>
  </si>
  <si>
    <t>7490000</t>
  </si>
  <si>
    <t>предоставление качественных услуг</t>
  </si>
  <si>
    <t>Проект договора добровольного страхования имущества в составе объекта генерации - Мини ТЭЦ "Северная" (без учета РП и КЛ 10 кВ)</t>
  </si>
  <si>
    <t>Обшая страховая сумма - 627 269,722 тыс.руб.</t>
  </si>
  <si>
    <t>Проект договора добровольного страхования имущества в составе объекта генерации - Мини ТЭЦ "Центральная" (без учета РП и КЛ 10 кВ)</t>
  </si>
  <si>
    <t>Общая страховая сумма - 2 464 292,652 тыс.руб.</t>
  </si>
  <si>
    <t>Проект договора добровольного страхования имущества в составе электросетевых объектов класса 10-35 кВ о.Русский</t>
  </si>
  <si>
    <t>Общая страховая сумма - 777 588,029 тыс.руб.</t>
  </si>
  <si>
    <t>Проект договора добровольного страхования имущества в составе электросетевого объекта - ВЛ 220 кВ "Сунтар - Олекминск" с ПС 220/35/6 кВ "Олекминск" и отпайкой на НПС №14</t>
  </si>
  <si>
    <t>Общая страховая сумма - 4 934 138,170 тыс.руб.</t>
  </si>
  <si>
    <t>98 200</t>
  </si>
  <si>
    <t>Республика Саха (Якутия)</t>
  </si>
  <si>
    <t>Проект договора аренды земельных участков под объектом: Реконструкция ЛЭП 110 кВ "АТЭЦ-А" г.Владивостока Приморского края</t>
  </si>
  <si>
    <t>КН 25:28:040011:523</t>
  </si>
  <si>
    <t>094.01.2013</t>
  </si>
  <si>
    <t>КН 25:27:000000:147       КН 25:27:000000:151        КН 25:27:020102:719        КН 25:27:100102:3435      КН 25:27:020102:768</t>
  </si>
  <si>
    <t>05 405</t>
  </si>
  <si>
    <t>г.Артем</t>
  </si>
  <si>
    <t>КН 25:28:010038:337
КН 25:28:000000:534
КН 25:28:000000:6047
КН 25:28:000000:6173
КН 25:28:000000:6163
КН 25:28:010043:77
КН 25:28:010043:74
КН 25:28:000000:32
КН 25:28:040011:569
КН 25:28:040011:582</t>
  </si>
  <si>
    <t>постановка на кадастровый учет не осуществлена</t>
  </si>
  <si>
    <t>Номер в лесном реестре 313/1105028-2013-04</t>
  </si>
  <si>
    <t>Номер в лесном реестре 315/1105028-2013-04</t>
  </si>
  <si>
    <t>272.01.2013</t>
  </si>
  <si>
    <t>Поставка модулю TEBIT  805 для доукомплектации мультиплексора FOX 515 на ПС 110/10 кВ  "Северная"</t>
  </si>
  <si>
    <t>52.12</t>
  </si>
  <si>
    <t xml:space="preserve">Технические параметры присоединительные размеры в соответствии с технической документацией завода-изготовителя
</t>
  </si>
  <si>
    <t>Дополнительное соглашение №1 к договору оказания услуг охраны КЛ "Благовещенская -Северная"</t>
  </si>
  <si>
    <t>93.05</t>
  </si>
  <si>
    <t>Наличие лицензии на охранную деятельность, специально обученного персонала</t>
  </si>
  <si>
    <t>285.02.2013</t>
  </si>
  <si>
    <t>Дополнительное соглашение №2 к договору оказания услуг охраны КЛ "Благовещенская -Северная"</t>
  </si>
  <si>
    <t>290.01.2013</t>
  </si>
  <si>
    <t>Аварийно-восстановительные работы на объекте  "КЛ 110 кВ "ПС 220 кВ "Благовещенская" - ПС 110/10 кВ  "Северная". Строительство" на участке КЛ №1</t>
  </si>
  <si>
    <t>Соответствие ГОСТ, СНиП,РД, и.т.д.</t>
  </si>
  <si>
    <t>298.01.2013</t>
  </si>
  <si>
    <t>Страхование имущества объекта «КЛ 110 кВ «ПС 220 кВ Благовещенская – ПС 110 /10 кВ Северная»</t>
  </si>
  <si>
    <t xml:space="preserve">страхование рисков: строительно-монтажных работ, хищения, противоправных действий третьих лиц, стихийных бедствий, а также внутренних поломок  </t>
  </si>
  <si>
    <t>Добровольное  медицинское страхование работников</t>
  </si>
  <si>
    <t>порядок приема-передачи работ; ответственность страховой компании; порядок расторжения договора</t>
  </si>
  <si>
    <t>Медицинское страхование граждан, выезжающих за пределы постоянного местожительства</t>
  </si>
  <si>
    <t>089.01.2013</t>
  </si>
  <si>
    <t>089.02.2013</t>
  </si>
  <si>
    <t>Добровольное  медицинское страхование работников. Страхование членов семей работников, выезжающих за границу).</t>
  </si>
  <si>
    <t>проведена</t>
  </si>
  <si>
    <t>Аренда гаража на 1 год</t>
  </si>
  <si>
    <t>52.47.3</t>
  </si>
  <si>
    <t>Наличие сертификатов качества. Соответствие ГОСТУ РФ. Разрешение о применении на территории РФ.</t>
  </si>
  <si>
    <t xml:space="preserve">Российская Федерация, . Москва, Центральный административный округ, Мещанский район </t>
  </si>
  <si>
    <t>05 223</t>
  </si>
  <si>
    <t>Приморский край, Надеждинский район</t>
  </si>
  <si>
    <t>74.30</t>
  </si>
  <si>
    <t>наличие лицензии, доставка почты в короткие сроки</t>
  </si>
  <si>
    <t>4 раза в месяц , от 1 до 3 кг</t>
  </si>
  <si>
    <t>Наличие лицензии. Обеспечение охраны 24 ч/сут</t>
  </si>
  <si>
    <t>усл.ед</t>
  </si>
  <si>
    <t>4-х комнатная квартира</t>
  </si>
  <si>
    <t>Благовещенск, ул. Горького, 67</t>
  </si>
  <si>
    <t>не определен</t>
  </si>
  <si>
    <t>канц.товары на сумму 10 760 рублей ежемесячно</t>
  </si>
  <si>
    <t>1 шт.</t>
  </si>
  <si>
    <t>05 401 376 000</t>
  </si>
  <si>
    <t>Услуги ответственного хранения материалов</t>
  </si>
  <si>
    <t>наличие крытых и открытых охраняемых складских территорий</t>
  </si>
  <si>
    <t>006</t>
  </si>
  <si>
    <t>метр</t>
  </si>
  <si>
    <t>302.01.2013</t>
  </si>
  <si>
    <t>Проскурякова Е.В.</t>
  </si>
  <si>
    <t>Рынская Л.В.</t>
  </si>
  <si>
    <t>177.03.2013</t>
  </si>
  <si>
    <t>Каравайцева Г.Г.</t>
  </si>
  <si>
    <t>177.04.2013</t>
  </si>
  <si>
    <t xml:space="preserve">Богатырева О.Н. </t>
  </si>
  <si>
    <t>Вяткина А.В.</t>
  </si>
  <si>
    <t>Шавейко И.А.</t>
  </si>
  <si>
    <t>228.03.2013</t>
  </si>
  <si>
    <t>Свистун Н.Л.</t>
  </si>
  <si>
    <t>Бадажкова В.С.</t>
  </si>
  <si>
    <t>303.01.2013</t>
  </si>
  <si>
    <t>Коммерческие и технические услуги прочие,  не включенные в другие группировки</t>
  </si>
  <si>
    <t>Болурова А.Н.</t>
  </si>
  <si>
    <t>120.01.2013</t>
  </si>
  <si>
    <t>Договор на оказание услуг по подготовке документов для гос. регистрации доп. выпуска ценных бумаг, отчета об итогах доп. выпуска ценных бумаг</t>
  </si>
  <si>
    <t xml:space="preserve">высокое качество подготовки документов, своевременность оказания услуги  </t>
  </si>
  <si>
    <t>госпошлина за регистрацию решения о доп. выпуске акций</t>
  </si>
  <si>
    <t xml:space="preserve">своевременность оказания услуги, иные условия согласно запросу </t>
  </si>
  <si>
    <t xml:space="preserve">г. Владивосток, Фрунзенский район </t>
  </si>
  <si>
    <t xml:space="preserve">75.11. </t>
  </si>
  <si>
    <t>Продукция с логотипом ОАО "ДВЭУК"</t>
  </si>
  <si>
    <t>5235232  5235235  5235239</t>
  </si>
  <si>
    <t>в соответствии с нормами и требованиями, удовлетворяющими заказчика</t>
  </si>
  <si>
    <t>расходы на организацию проведения корпоративного мероприятия</t>
  </si>
  <si>
    <t>55.5</t>
  </si>
  <si>
    <t>55.52.11</t>
  </si>
  <si>
    <t>высокое качество услуг</t>
  </si>
  <si>
    <t>автомобиль бизнесс класса, год выпуска 2013, тип кузова седан, ( дверей: 4, мест: 5); левый руль, длина: 4825мм, ширина 1825мм,        высота 1480мм, допустимая полная масса 1510-1540 кг.</t>
  </si>
  <si>
    <t>Договор на ТО автомобиля Toyota Camry, автомобиля Lexus LX570</t>
  </si>
  <si>
    <t>предоставление качественных услуг по осуществлению ремонта и гарантийного технического обслуживания автомобила Toyota Camry</t>
  </si>
  <si>
    <t>5 автомобилей</t>
  </si>
  <si>
    <t xml:space="preserve"> поставка канцелярских товаров</t>
  </si>
  <si>
    <t>Поставка офисных канцелярских товаров: папки, скорошиватели, письменные и чертежные принадлежности, подставки для бумаг, корзины, зажимы, дыроколы, лотки.</t>
  </si>
  <si>
    <t>Договор аренды нежилого помещения №11 от 24.01.2011 (Планируется заключение ДС о продлении сроков аренды)</t>
  </si>
  <si>
    <t>Аренда нежил.помещения, общ.площадью 1 345,2 кв.м., 3-4 эт. По адресу: г.Москва, ул.Гиляровского, д.39, стр.1</t>
  </si>
  <si>
    <t>1460 м2</t>
  </si>
  <si>
    <t>Договор аренды нежилого помещения №11 от 24.01.2011 (Планируется заключение ДС о продлении сроков аренды) электроэнергия (переменная часть)</t>
  </si>
  <si>
    <t>142.01.2013</t>
  </si>
  <si>
    <t>Выполнение работ по техническому обслуживанию оборудования 
системы пожарной и охранной сигнализации на объекте мини ТЭЦ "Океанариум"</t>
  </si>
  <si>
    <t>Договор на проектно-изыскательские работы по укреплению оснований переходных  опор №№ 3 и 7 "ВЛ 220 кВ Сунтар-Олекминск.Отпайка до НПС № 14"</t>
  </si>
  <si>
    <t>045.01.2013</t>
  </si>
  <si>
    <t>Договор на строительно-монтажные работы по укреплению оснований  опор №№ 3 и 7 "ВЛ 220 кВ Сунтар-Олекминск.Отпайка до НПС № 14"</t>
  </si>
  <si>
    <t>Договор на приобретение ГСМ посредством пластиковых карт для заправки автомобиля Тойота (гос.№ 619)</t>
  </si>
  <si>
    <t>Договор на информационные услуги и програмное обеспечение по предоставлению нормативно-правовой базы</t>
  </si>
  <si>
    <t>Договор на аренду офисного помещения для размещения персонала Дирекции по строительству энергообъектов на территории РС (Я)</t>
  </si>
  <si>
    <t>Договор на приобретение канцелярских товаров для обеспечения нормальных условий труда персонала Дирекции по строительству энергообъектов на территории РС (Я).</t>
  </si>
  <si>
    <t>031.01.2013</t>
  </si>
  <si>
    <t>Технологическое присоединение объекта "Строительство ВЛ 220 кВ Чернышевский - Мирный - Ленск - Пеледуй с отпайкой до НПС № 14, Республика Саха (Якутия)"</t>
  </si>
  <si>
    <t>033.01.2013</t>
  </si>
  <si>
    <t>Тех паспортизация объектов недвижимости (ВЛ 220 кВ «Чернышевский-Мирный-Ленск-Пеледуй» с отпайкой до НПС №14, Республика Саха (Якутия))</t>
  </si>
  <si>
    <t>034.01.2013</t>
  </si>
  <si>
    <t>Утилизация леса</t>
  </si>
  <si>
    <t>37.20.7</t>
  </si>
  <si>
    <t>м3</t>
  </si>
  <si>
    <t>74.11</t>
  </si>
  <si>
    <t>Договор на аренду автотранспорта для нужд Дирекции по строительству энергообъектов на территории РС(Якутия)</t>
  </si>
  <si>
    <t xml:space="preserve">70.20.2   </t>
  </si>
  <si>
    <t>Договоры аренды и серветуты земельных участков по объекту Строительство двух одноцепных ВЛ 220 кВ «Чернышевский – Мирный – Городская (Ленск) с ПС 220/110/6 кВ «Городская», ВЛ 20 кВ с РТП</t>
  </si>
  <si>
    <t>Договор аренды лесного участка под строительство объекта Строительство двух одноцепных ВЛ 220 кВ «Городская (Ленск) - Пеледуй» с ПС 220/110/10 кВ Пеледуй</t>
  </si>
  <si>
    <t>Государственная пошлина за регистрацию договоров аренды и соглашений о сервитуте</t>
  </si>
  <si>
    <t xml:space="preserve">74.11     </t>
  </si>
  <si>
    <t>Государственная пошлина за регистрацию прав собственности на объекты "Строительство ВЛ 220 кВ "Чернышевский - Мирный - Ленск - Пеледуй" с отпайкой до НПС № 14, Республика Саха (Якутия)"</t>
  </si>
  <si>
    <t>Договор на выполнение землеустроительных работ по инвестиционному проекту "ВЛ 220 кВ Чернышевский-Мирный-Ленск-Пеледуй": объект Строительство двух одноцепных ВЛ 220 кВ «Чернышевский – Мирный – Городская (Ленск) с ПС 220/110/6 кВ «Городская»; объект Строительство двух одноцепных ВЛ 220 кВ «Городская (Ленск) - Пеледуй» с ПС 220/110/10 кВ Пеледуй</t>
  </si>
  <si>
    <t>Договор на выполнение землеустроительных работ по инвестиционному проекту "ВЛ 220 кВ Чернышевский-Мирный-Ленск-Пеледуй" объект Строительство двух одноцепных ВЛ 220 кВ «Чернышевский – Мирный – Городская (Ленск) с ПС 220/110/6 кВ «Городская»</t>
  </si>
  <si>
    <t>035.01.2013</t>
  </si>
  <si>
    <t>Договор аренды земельного участка для объекта "Строительство одноцепной ВЛ 220 кВ «Городская (Ленск) – НПС №12 – НПС №13 – ПС Олекминск – НПС №14» с ПС 220/10 кВ при НПС № 12 и ПС 220/10 кВ при НПС №13" - Олекминский район</t>
  </si>
  <si>
    <t>036.01.2013</t>
  </si>
  <si>
    <t>037.01.2013</t>
  </si>
  <si>
    <t>038.01.2013</t>
  </si>
  <si>
    <t>039.01.2013</t>
  </si>
  <si>
    <t>040.01.2013</t>
  </si>
  <si>
    <t>041.01.2013</t>
  </si>
  <si>
    <t>042.01.2013</t>
  </si>
  <si>
    <t>046.01.2013</t>
  </si>
  <si>
    <t>047.01.2013</t>
  </si>
  <si>
    <t>Договор аренды земельного участка для объекта Договор аренды земельного участка для объекта "ВЛ-220 кВ Сунтар-Олекминск с подстанцией ПС 220/35/6 кВ «Олекминск», Республика Саха (Якутия)" - Олекминский район</t>
  </si>
  <si>
    <t>053.01.2013</t>
  </si>
  <si>
    <t>022.01.2013</t>
  </si>
  <si>
    <t>Договор на предоставление коммунальных услуг  (квартира г. Якутск)</t>
  </si>
  <si>
    <t>О</t>
  </si>
  <si>
    <t>Оказание услуг по содержанию, ремонту и предоставлению коммунальных услуг.</t>
  </si>
  <si>
    <t>Договор на услуги по охране квартиры с помощью пульта</t>
  </si>
  <si>
    <t>75.24.1</t>
  </si>
  <si>
    <t>Договор на услуги  связи (отправка документов во Владивосток экспресс-почтой)</t>
  </si>
  <si>
    <t>выполнить комплекс землеустроительных работ на землях, расположенных под объектом  "ВЛ 220 кВ Чернышевский-Мирный-Ленск-Пеледуй"  в соответствии с ТЗ (земли лесного фонда)</t>
  </si>
  <si>
    <t>выполнить комплекс землеустроительных работ на землях, расположенных под объектом  "ВЛ 220 кВ Чернышевский-Мирный-Ленск-Пеледуй"  в соответствии с ТЗ (частные и муниципальные землевладения)</t>
  </si>
  <si>
    <t>человеко-час</t>
  </si>
  <si>
    <t>Сборы и госпошлины</t>
  </si>
  <si>
    <t>Оказание услуг по сканированию договоров хозяйственной деятельности Общества</t>
  </si>
  <si>
    <t>навыки работы на орг. технике</t>
  </si>
  <si>
    <t>наличие необходимых допусков , свидетельств, (в том числе об аккредитации), сертификатов,  опыт работы эксперта более 5 лет.</t>
  </si>
  <si>
    <t xml:space="preserve"> от 24 ч.</t>
  </si>
  <si>
    <t xml:space="preserve"> от 36 ч.</t>
  </si>
  <si>
    <t>Оказание услуг по защите интересов в судах и правоохранительных органах</t>
  </si>
  <si>
    <t>наличие в штате не менее 2-х юристов, имеющих опыт работы более 10 лет</t>
  </si>
  <si>
    <t>027.01.2013</t>
  </si>
  <si>
    <t>Проект договора на выполнение топографических и кадастровых работ по формированию границ земельных участков, необходимых для эксплуатации созданных строительством объектов</t>
  </si>
  <si>
    <t>006 / 055</t>
  </si>
  <si>
    <t>метр / квадратный метр</t>
  </si>
  <si>
    <t>151; 4726; 2493; 2460; 281; 1944,7; 120; 282; 9938; 135 / 34999</t>
  </si>
  <si>
    <t>Проект договора на выполнение топографических и кадастровых работ по формированию границ земельных участков, необходимых для эксплуатации созданных строительством объектов; выполнение работ по установлению охранной зоны в отношении объекта "Заходы ЛЭП 110 кВ на ПС 110 кВ "Де-Фриз"</t>
  </si>
  <si>
    <t xml:space="preserve">006 </t>
  </si>
  <si>
    <t xml:space="preserve">метр </t>
  </si>
  <si>
    <t>Договор на право пользования земельным участком (аренда или сервитут)</t>
  </si>
  <si>
    <t>Объект: КЛ 10 кВ в составе сооружения Распределительный пункт РП1 (Мини-ТЭЦ "Северная" (производственное подразделение)</t>
  </si>
  <si>
    <t>Объект: КЛ 10 кВ в составе сооружения Распределительный пункт РП2 (Мини-ТЭЦ "Северная" (производственное подразделение)</t>
  </si>
  <si>
    <t>Объект:Подъездная автодорога (Мини-ТЭЦ "Центральная" (производственное подразделение)</t>
  </si>
  <si>
    <t>Объект:Кабельные линии 10 кВ от мини-ТЭЦ до РП и ТП (Мини-ТЭЦ "Центральная" (производственное подразделение)</t>
  </si>
  <si>
    <t>Объект: Двухцепная КЛ 35 кВ ПС Центральная - ПС Русская</t>
  </si>
  <si>
    <t>Объект: ЛЭП 35 кВ "Центральная" - "Коммунальная" с отпайкой на ПС "Океанариум"</t>
  </si>
  <si>
    <t>Объект:Подъездная автодорога (ПС 35/10 кВ Коммунальная (производственное подразделение)</t>
  </si>
  <si>
    <t>Объект: ПС 35/10 кВ "Океанариум"</t>
  </si>
  <si>
    <t>Договор на право пользования земельным участком для объекта "Водопровод от точки подключения к магистральному водоводу до границы землеотвода НОК "Приморский океанариум"</t>
  </si>
  <si>
    <t>Должен заключаться с правообладателем земельного участка: собственником, арендатором и.т.д.</t>
  </si>
  <si>
    <t>Договор на право пользования земельным участком для объекта "Сети канализации от точек подключения к магистральным сетям до границы землеотвода НОК "Приморский океанариум"</t>
  </si>
  <si>
    <t>Госпошлина за осуществление государственной регистрации прав (собственность, аренда, сервитут) Водопровод от точки подключения к магистральному водоводу до границы землеотвода НОК "Приморский океанариум"</t>
  </si>
  <si>
    <t>75.11.4</t>
  </si>
  <si>
    <t>796</t>
  </si>
  <si>
    <t>Госпошлина за осуществление государственной регистрации прав (собственность, аренда, сервитут) Сети канализации от точек подключения к магистральным сетям до границы землеотвода НОК "Приморский океанариум"</t>
  </si>
  <si>
    <t xml:space="preserve">Соглашение об установлении частного сервитута земельного участка (срочного, возмездного) (кадастровый номер 25:28:000000:669 для КЛ 10 кВ от ПС 35/10 кВ "Океанариум" до границы землеотвода НОК "Приморский океанариум"; Теплотрасса от мини-ТЭЦ "Океанариум" до границы землеотвода НОК "Приморский океанариум"; Подъездная автодорога )   </t>
  </si>
  <si>
    <t>Госпошлина за осуществление государственной регистрации прав (собственность, аренда, сервитут) Теплотрасса от мини-ТЭЦ "Океанариум" до границы землеотвода НОК "Приморский океанариум"; Строительство мини-ТЭЦ "Океанариум"</t>
  </si>
  <si>
    <t>Договор на право пользования земельным участком для объекта Тепловая сеть от МиниТЭЦ "Северная" до Мини ТЭЦ "Центральная"; КЛ 10 кВ между Мини ТЭЦ "Северная" и Мини ТЭЦ "Центральная"</t>
  </si>
  <si>
    <t>694; 96; 18497; 3265; 6851</t>
  </si>
  <si>
    <t xml:space="preserve">Соглашение об установлении сервитутов земельных участков для Теплотрассы между мини-ТЭЦ "Северная" и мини-ТЭЦ "Центральная", КЛ 10 кВ между мини-ТЭЦ "Северная" и мини-ТЭЦ "Центральная")   </t>
  </si>
  <si>
    <t xml:space="preserve">Соглашение об установлении частного сервитута земельного участка (срочного, возмездного) (кадастровый номер 25:28:060106:29 для Теплотрассы между мини-ТЭЦ "Северная" и мини-ТЭЦ "Центральная", КЛ 10 кВ между мини-ТЭЦ "Северная" и мини-ТЭЦ "Центральная")   </t>
  </si>
  <si>
    <t xml:space="preserve">Соглашение об установлении частного сервитута земельного участка (срочного, возмездного) (кадастровый номер 25:28:000000:311 для Теплотрассы между мини-ТЭЦ "Северная" и мини-ТЭЦ "Центральная", КЛ 10 кВ между мини-ТЭЦ "Северная" и мини-ТЭЦ "Центральная")   </t>
  </si>
  <si>
    <t xml:space="preserve">Соглашение об установлении частного сервитута земельного участка (срочного, возмездного) (кадастровый номер 25:28:060105:51 для Теплотрассы между мини-ТЭЦ "Северная" и мини-ТЭЦ "Центральная", КЛ 10 кВ между мини-ТЭЦ "Северная" и мини-ТЭЦ "Центральная")   </t>
  </si>
  <si>
    <t>289.01.2013</t>
  </si>
  <si>
    <t>Изготовление и утверждение проектов планировки и проектов межевания по объекту "Реконструкция ЛЭП 110 кВ "АТЭЦ-А" г. Владивостока Приморского края</t>
  </si>
  <si>
    <t>05 401; 05 405</t>
  </si>
  <si>
    <t>Владивосток; Артем</t>
  </si>
  <si>
    <t>288.01.2013</t>
  </si>
  <si>
    <t>Выполнение топографических
 и кадастровых работ по 
объекту "Реконструкция ЛЭП 110 кВ "АТЭЦ-А" 
г. Владивостока Приморского края"</t>
  </si>
  <si>
    <t>130000; 52253</t>
  </si>
  <si>
    <t>133.01.2013</t>
  </si>
  <si>
    <t>Кадастровые работы по формированию границ земельных участков под размещение 4 опор ЛЭП (строительство выноски в соответствии с тех. условиями по проекту "Строительство ПС 110 кВ "Де-Фриз" с заходами ЛЭП 110 кВ)</t>
  </si>
  <si>
    <t>Госпошлина за осуществление государственной регистрации прав (собственность, аренда, сервитут) ПС 110 кВ "Де-Фриз" с заходами ЛЭП 110 кВ</t>
  </si>
  <si>
    <t xml:space="preserve">Состав работ, сроки их выполнения, требования к исполнителю - в соответствии с техническим заданием заказчика. </t>
  </si>
  <si>
    <t>074.01.2013</t>
  </si>
  <si>
    <t>Системы автоматизированного управления телемеханики электроэнергетической системы о. Русский (САУТЭ)</t>
  </si>
  <si>
    <t>Дополнительное соглашение к договору  № 150204-СМР-420-2012 от 12.12.2012 г. по объекту "Магистральная сеть передачи данных энергетической системы о. Русский на основе высокоскоростной распределительной сети волоконно-оптических линий связи с присоединением к материковой части г. Владивостока, Приморского края"</t>
  </si>
  <si>
    <t>Дополнительное соглашение к договору № № 2012В/603 от 21.11.2012 г. по объекту "Автоматизированная система коммерческого учета энергоресурсов (АСКУЭР)" на  выполнении поверки приборов учёта, восстановление заводских паспортов</t>
  </si>
  <si>
    <t>74.20.42</t>
  </si>
  <si>
    <t xml:space="preserve">Дополнительное соглашение к договору №170101-ПР-96-2012 от 04.03.2012 по Наладку верхнего уровня АСУТП Мини ТЭЦ Центральная, Мини ТЭЦ Океанариум
</t>
  </si>
  <si>
    <t>40.10.44</t>
  </si>
  <si>
    <t xml:space="preserve">Наличие СРО, соответствие ТЗ Заказчика </t>
  </si>
  <si>
    <t>Г. Владивосток, Фрунзенский район, о.Русский</t>
  </si>
  <si>
    <t>Негосударственная экспертиза проектной документации по объекту "Магистральная сеть передачи данных энергетической системы о. Русский на основе высокоскоростной распределительной сети волоконно-оптических линий связи с присоединением к материковой части г. Владивостока, Приморского края"</t>
  </si>
  <si>
    <t>74.20.35</t>
  </si>
  <si>
    <t>Авторский надзор  по объекту "Магистральная сеть передачи данных энергетической системы о. Русский на основе высокоскоростной распределительной сети волоконно-оптических линий связи с присоединением к материковой части г. Владивостока, Приморского края"</t>
  </si>
  <si>
    <t>74.20.1</t>
  </si>
  <si>
    <t>118.01.2013</t>
  </si>
  <si>
    <t>Авторский надзор за объектам: "Водопровод от точки подключения к магистральному водопроводу  до границы землеотвода НОК "Приморский океанариум"", "Cети канализации от точек подключения к магистральным сетям  до границы землеотвода НОК "Приморский океанариум""</t>
  </si>
  <si>
    <t>273.01.2013</t>
  </si>
  <si>
    <t>Приобретение кабельной продукции (включая кабельные муфты и проведение шеф-монтажных работ) для выполнения СМР по проекту «ЛЭП 110кВ "АТЭЦ-А" г. Владивосток Приморского края (реконструкция)</t>
  </si>
  <si>
    <t>51.65.5</t>
  </si>
  <si>
    <t>5150000</t>
  </si>
  <si>
    <t>по заданию Заказчика, в соответствии с Техническим заданием  и условиями  Договора</t>
  </si>
  <si>
    <t>075.01.2013</t>
  </si>
  <si>
    <t>Строительсво кабельной линии на уч. на ПС "Зеленый угол"- ПС "А" по объекту: Реконструкция ЛЭП 110 кВ "АТЭЦ-А"</t>
  </si>
  <si>
    <t>264.01.2013</t>
  </si>
  <si>
    <t>Приобретение двигателя системы VSV для газотурбогенератора GPB70/10D на ГТУ № 4 на мини-ТЭЦ "Океанариум" (станционный номер ГТУ-2)</t>
  </si>
  <si>
    <t>двигатель системы VSV для газотурбогенератора GPB70/10D</t>
  </si>
  <si>
    <t>276.01.2013</t>
  </si>
  <si>
    <t>Работы по дооборудованию и наладке 6 дожимных компрессорных станций (ДКС) на автоматическое поддержание давления в газопроводе газотурбинных установок GPB70D объекта "Строительство мини-ТЭЦ "Центральная"" и 3 ДКС объекта "Строительство мини-ТЭЦ "Океанариум""</t>
  </si>
  <si>
    <t>4530020</t>
  </si>
  <si>
    <t>280.01.2013</t>
  </si>
  <si>
    <t>Работы по замене и пуско-наладке узлов коммерческого учета газа на объектах "Строительство мини-ТЭЦ "Центральная"" и "Строительство мини-ТЭЦ "Северная"</t>
  </si>
  <si>
    <t>297.01.2013</t>
  </si>
  <si>
    <t>Приобретение воздухосборников (ресиверов, сосудов) на мини-ТЭЦ Центральная, мини-ТЭЦ Окенариум</t>
  </si>
  <si>
    <t>51.65.6</t>
  </si>
  <si>
    <t>Соответствовать требованиям технической документации, отвечать требованиям п.6.ст.7 ФЗ от 21.07.1997 № 116-ФЗ "Опромышленной безопасности опасных производственных объектов" и техническому регламенту Таможенного союза ТР ТС 010/2011 "О безопасности машин и оборудования" от 18.10.2011 №823</t>
  </si>
  <si>
    <t>Дополнительное соглашение к договору № 272201-СМР-299-2012 от 03.08.2012 г. по объектам: "Водопровод от точки подключения к магистральному водопроводу  до границы землеотвода НОК "Приморский океанариум"", "Cети канализации от точек подключения к магистральным сетям  до границы землеотвода НОК "Приморский океанариум""</t>
  </si>
  <si>
    <t>Дополнительное соглашение к договору № 72/14-ДВЭУК-2012 от 21.11.2012 г. на услуги технических консультантов на объекте "Строителство Мини ТЭЦ Океанариум"</t>
  </si>
  <si>
    <t>74.30.5</t>
  </si>
  <si>
    <t>321.01.2013</t>
  </si>
  <si>
    <t>8760 часов</t>
  </si>
  <si>
    <t>305.01.2013</t>
  </si>
  <si>
    <t>Установка системы контроля и управления доступом (СКУД)</t>
  </si>
  <si>
    <t>Опыт в сфере монтажа СКУД. Наличие воможности дальнейшего обслуживания системы.</t>
  </si>
  <si>
    <t>316.01.2013</t>
  </si>
  <si>
    <t>8016 часов</t>
  </si>
  <si>
    <t>314.01.2013</t>
  </si>
  <si>
    <t>313.01.2013</t>
  </si>
  <si>
    <t>315.01.2013</t>
  </si>
  <si>
    <t>317.01.2013</t>
  </si>
  <si>
    <t>Договор на охрану ПС 35/10 Кв "Океанариум" ПС35/10Кв "Коммунальная"</t>
  </si>
  <si>
    <t>приобретение лицензионного программного обеспечения</t>
  </si>
  <si>
    <t>должны иметь сертификаты, лицензии</t>
  </si>
  <si>
    <t>150 лицензий</t>
  </si>
  <si>
    <t>Подключение и настройка спутниковой антенны в п. Пеледуй, РС (Я)</t>
  </si>
  <si>
    <t>64.20</t>
  </si>
  <si>
    <t>Пеледуй</t>
  </si>
  <si>
    <t>311.01.2013</t>
  </si>
  <si>
    <t>084.01.2013</t>
  </si>
  <si>
    <t>Разработка рабочей документации раздела автоматики системы газоснабжения мини-ТЭЦ "Океанариум"</t>
  </si>
  <si>
    <t>085.01.2013</t>
  </si>
  <si>
    <t>Разработка проектно-сметной документации по объекту "Подъездная автодорога к объекту НОК "Приморский Океанариум" (база исследования морских млекопитающих)</t>
  </si>
  <si>
    <t>Повторная государственая экспертиза проектной документации мини-ТЭЦ "Центральная"</t>
  </si>
  <si>
    <t>Заключение государственной экспертизы</t>
  </si>
  <si>
    <t>Повторная государственая экспертиза проектной документации мини-ТЭЦ "Океанариум"</t>
  </si>
  <si>
    <t>122.01.2013</t>
  </si>
  <si>
    <t>Услуги по изготовлению полиграфической и печатной продукции (копировально-множительные работы)</t>
  </si>
  <si>
    <t>22.2</t>
  </si>
  <si>
    <t>Качественное выполнение услуг по капировально-множительным работам в требуемые сроки</t>
  </si>
  <si>
    <t>080.01.2013</t>
  </si>
  <si>
    <t>Договор на оказание услуг по проведению обязательного ежегодного аудита бухгалтерской (финансовой) отчетности ОАО «ДВЭУК»</t>
  </si>
  <si>
    <t>74.12.2</t>
  </si>
  <si>
    <t>Требование статьи 5 Закона РФ от 30.12.2008 г. №307-ФЗ «Об аудиторской деятельности».       Проведение аудиторской проверки с целью выражения мнения о достоверности бухгалтерской отчетности  во всех существенных отношениях; страхование ответсвенности.</t>
  </si>
  <si>
    <t>Приморский край</t>
  </si>
  <si>
    <t>ООК, ЕИ</t>
  </si>
  <si>
    <t>078.01.2013</t>
  </si>
  <si>
    <t>почтовые услуги по отправке почтовой корреспонденции в дирекции по строительству, представительство в г. Москва, офис ОАО "ДВЭУК" в г. Владивостоке, контрагентам, в органы исполнительной и государственной власти</t>
  </si>
  <si>
    <t>качественное выполнение кслуг по доставке почтовой корреспонденции</t>
  </si>
  <si>
    <t>Москва, Владивосток, Якутск, Магадан, Благовещенск, города  РФ</t>
  </si>
  <si>
    <t>079.01.2013</t>
  </si>
  <si>
    <t>Аудит закупочной деятельности.</t>
  </si>
  <si>
    <t>наличие профессиональной квалификации по закупочной деятельности организаций электроэнергетики;  участие в формировании нормативных правовых документов, готовящихся в развитие 223-ФЗ</t>
  </si>
  <si>
    <t>304.01.2013</t>
  </si>
  <si>
    <t>Пставка воды в пределах договора по объему и качеству.</t>
  </si>
  <si>
    <t>Дополнительное соглашение  на  диагностическое обследование объектов генерации на о. Русский</t>
  </si>
  <si>
    <t>Техническое обслуживание мини-ТЭЦ "Северная"</t>
  </si>
  <si>
    <t>Техническое обслуживание мини-ТЭЦ "Центральная"</t>
  </si>
  <si>
    <t>Техническое обслуживание мини-ТЭЦ "Океанариум"</t>
  </si>
  <si>
    <t>Договор на передачу теплоносителя от мини-ТЭЦ "Центральная для абонентов</t>
  </si>
  <si>
    <t>Оказание услуг по транспортировке теплоносителя для абонентов</t>
  </si>
  <si>
    <t>Дополнительное соглашение к договору на тех. обслуживание и диагностическое обследование  электросететвых объектов на о. Русский</t>
  </si>
  <si>
    <t>40.10.6</t>
  </si>
  <si>
    <t>Техническое обслуживание  электросететвых объектов на о. Русский</t>
  </si>
  <si>
    <t xml:space="preserve">Дополнительное соглашение  на выполнение работ по диагностическому обследованию объектов электросетевого хозяйства материковой части г. Владивостока (ПС 110/6 кВ "Де-Фриз") </t>
  </si>
  <si>
    <t>Техническое обслуживание подстанции согласно технического задания.</t>
  </si>
  <si>
    <t xml:space="preserve">Дополнительное соглашение  на выполнение работ по диагностическому обследованию объектов электросетевого хозяйства материковой части г. Владивостока (ВЛ 110 кВ "Казармы- Де-Фриз") </t>
  </si>
  <si>
    <t>Техническое обслуживание ВЛ-110,  согласно технического задания.</t>
  </si>
  <si>
    <t>ОПРА (разовое техническое обследование)</t>
  </si>
  <si>
    <t>Оказание услуг по оперативному обслуживанию, текущему ремонту, техническому обслуживанию ГТУ-ОПРА.</t>
  </si>
  <si>
    <t>КАВАСАКИ (разовое техническое обследование)</t>
  </si>
  <si>
    <t>Оказание услуг по оперативному обслуживанию, текущему ремонту, техническому обслуживанию и проведению бороскопной инспекции ГТУ-КАВАСАКИ.</t>
  </si>
  <si>
    <t>Поверка приборов учета</t>
  </si>
  <si>
    <t>Услуги по поверке приборов учета. Наличие лицензии.</t>
  </si>
  <si>
    <t>ШТ.</t>
  </si>
  <si>
    <t>Восстановление паспортов - протоколов измерительных комплексов</t>
  </si>
  <si>
    <t>Услиги по восстановлению паспортов-протоколов, наличие лицензии</t>
  </si>
  <si>
    <t>Ремонт БДТ (бак запаса дизельного топлива) мини-ТЭЦ "Северная"</t>
  </si>
  <si>
    <t>28.21</t>
  </si>
  <si>
    <t xml:space="preserve">услуга по выполнению ремонтных работ основания бака запаса топлива №3 в рамках полученного заключения по Акту проведения нивелирования наружного контура днища № МТС-1 </t>
  </si>
  <si>
    <t>Ремонт подземного пожарного коллектора на мини-ТЭЦ "Северная"</t>
  </si>
  <si>
    <t>Услуга на выполнение ремонтных работ подземного пожарного коллектора мини-ТЭЦ "Северная"</t>
  </si>
  <si>
    <t>Ремонт ограждения территории мини-ТЭЦ "Северная"</t>
  </si>
  <si>
    <t>Услуга по апрведению ремонтных работ по восстановлению периметра ограждения, устранение последствий размывания периметра</t>
  </si>
  <si>
    <t>Спецремонт ДЭС № 2 мини=ТЭЦ "Северная"</t>
  </si>
  <si>
    <t>Выполнение ремонтных работ, наличие специально обученного технического персонала.</t>
  </si>
  <si>
    <t>Дооборудование топливной системы ГТУ № 1 Кавасаки миниТЭЦ "Центральная"</t>
  </si>
  <si>
    <t>Выполнение ремонтных работ для организации сжигания природного газа, наличие специально обученного технического персонала.</t>
  </si>
  <si>
    <t>Ремонтные работы по устранению подтопления камеры ВК 1 (водопроводный колодец)  мини-ТЭЦ "Центральная"</t>
  </si>
  <si>
    <t>Оказание услуги по ТО водопровода и сетей канализации до границы с НОК "Приморский океанариум"</t>
  </si>
  <si>
    <t>Услуги по техобслуживанию сетей водовода и канализации от точки подключения к магистральным сетям до границы землеотвода НОК "Проморский океанариум"</t>
  </si>
  <si>
    <t>Зачистка резервуаров хранения топлива</t>
  </si>
  <si>
    <t>Услуги по зачистке емкостей. Наличие лицензии.</t>
  </si>
  <si>
    <t>Диагностикое обследование специализированной организацией, с целью определения предстоящих работ по ремонту, в тч дымовых труб</t>
  </si>
  <si>
    <t>Оказание услуг по проведению диагностического обследования объектов о. Русский для определения объема предстоящих ремонтных работ</t>
  </si>
  <si>
    <t>Устранение выявленных дефектов (в тч ремонт дымовых труб)</t>
  </si>
  <si>
    <t>Диагностика  передвижной мобильной подстанции 25 МВА 110/10 кВ, принадлежащей ОАО "ДВЭУК" на Камчатке</t>
  </si>
  <si>
    <t>Техническое обслуживание ВЛ 220 кВт "Сунтар-Олекминск", ПС 220/35/6 кВ  "Олекминск" ВЛ 220 кВ "Отпайка  на НПС-14"</t>
  </si>
  <si>
    <t>Оказание услуг по оперативному обслуживанию, текущему ремонту, техническому обслуживанию и диагностическому обследованию объектов.</t>
  </si>
  <si>
    <t>Расчёт, утверждение нормативов УРУТ, ТРЭ, потерь теплоэнергии в соответствии с приказом МЭ</t>
  </si>
  <si>
    <t>Оказание услуг по проведению работы по утверждению нормативов топлива, потерь э/э и теплоэнергии</t>
  </si>
  <si>
    <t>295.01.2013</t>
  </si>
  <si>
    <t>Приобретение расходомера жидкого топлива на ГТУ -2 миниТЭЦ "Центральная"</t>
  </si>
  <si>
    <t>Приобретение расходомера жидкого топлива на ГТУ-2 мини-ТЭЦ "Центральная"</t>
  </si>
  <si>
    <t>Приобретение материалов для ремонтов</t>
  </si>
  <si>
    <t>Приобретение сырья и материалов</t>
  </si>
  <si>
    <t>310.01.2013</t>
  </si>
  <si>
    <t xml:space="preserve">25-ой Международной энергетической выставки Power Gen International 2013, проходящий с 10.11.2013 по 15.11.2013 г. в г. Орландо, США. </t>
  </si>
  <si>
    <t>Ягодинский район</t>
  </si>
  <si>
    <t>098.01.2013</t>
  </si>
  <si>
    <t>Договор на выполнение изыскательских работ и разработку проектно-сметной документации по объекту «Строительство двухцепной ВЛ 220 кВ Усть-Омчуг – Омчак c реконструкцией ПС 220 кВ «Усть-Омчуг», Магаданская область»</t>
  </si>
  <si>
    <t>7421011</t>
  </si>
  <si>
    <t>выполнение изыскательских работ и разработка проектно-сметной документации в соответствии-с договором и ТЗ</t>
  </si>
  <si>
    <t>2х135 км</t>
  </si>
  <si>
    <t>226</t>
  </si>
  <si>
    <t>Вольт-ампер</t>
  </si>
  <si>
    <t>3х125 МВА</t>
  </si>
  <si>
    <t>012.01.2013</t>
  </si>
  <si>
    <t>Договор на тех. присоединение  ВЛ 220 кВ "Оротукан-Палатка-Центральная"к действующим сетям ОАО "Магаданэнерго"</t>
  </si>
  <si>
    <t>комплексная услуга, обеспечивающая фактическое присоединение ВЛ 220 кВ "Оротукан-Палатка-Центральная», Магаданская область Заказчика к объектам электросетевого хозяйства Исполнителя.</t>
  </si>
  <si>
    <t xml:space="preserve">365 км ВЛ 220 кВ </t>
  </si>
  <si>
    <t>096.01.2013</t>
  </si>
  <si>
    <t>Договор на авторский надзор по проекту "Строительство ВЛ 220 кВ "Оротукан-Палатка-Центральная", Магаданская область</t>
  </si>
  <si>
    <t>осуществление авторского надзора за ходом строительства  ВЛ 220 кВ "Оротукан-Палатка-Центральная"</t>
  </si>
  <si>
    <t xml:space="preserve">строительство 365 км ВЛ 220 кВ </t>
  </si>
  <si>
    <t>102.01.2013</t>
  </si>
  <si>
    <t>Выполнение кадастровых и землеустроительных работ по оформлению постоянного землеотвода под опоры ВЛ 35/110 кВ «Центральная – Сокол – Палатка» с заходом на ПС 110,35 кВ</t>
  </si>
  <si>
    <t>Выполнить кадастровые и землеустроительные работы по оформлению постоянного землеотвода под опоры ВЛ 35/110 кВ «Центральная – Сокол – Палатка» с заходом на ПС 110,35 кВ</t>
  </si>
  <si>
    <t>8 га</t>
  </si>
  <si>
    <t>103.01.2013</t>
  </si>
  <si>
    <t>Техническая инвентаризация, оформление технического и кадастрового паспортов объекта ВЛ 35/110 кВ «Центральная – Сокол – Палатка» с заходом на ПС 110,35 кВ</t>
  </si>
  <si>
    <t>Провести Тех. инвентаризацию, оформить технический и кадастровый паспорта на объект "ВЛ 35/110 кВ «Центральная – Сокол – Палатка» с заходом на ПС 110,35 кВ"</t>
  </si>
  <si>
    <t xml:space="preserve">105,41 км ВЛ 35 кВ/         75,4 км ВЛ 110 кВ. </t>
  </si>
  <si>
    <t>Аренда офисных помещений для Дирекции по строительству объектов в Магаданской области.</t>
  </si>
  <si>
    <t>167,4м2</t>
  </si>
  <si>
    <t>Аренда офисных помещений для Дирекции по строительству объектов в Магаданской области -167,4 м2 (1600 руб. с НДС за 1м2 в мес.)</t>
  </si>
  <si>
    <t>167,4 м2</t>
  </si>
  <si>
    <t>106.01.2013</t>
  </si>
  <si>
    <t>Аренда дополнительных помещений офисна  для Дирекции по строительству объектов в Магаданской области.</t>
  </si>
  <si>
    <t>Аренда офисных помещений для Дирекции по строительству объектов в Магаданской области -31,7м2</t>
  </si>
  <si>
    <t>31,7м2</t>
  </si>
  <si>
    <t>013.01.2013</t>
  </si>
  <si>
    <t>Аренда земельных участков под Строительство ВЛ 220 кВ Оротукан-Палатка-Центральная</t>
  </si>
  <si>
    <t>аренда земельных участков под полосу отвода для строительства ВЛ 220 кВ Оротукан-Палатка-Центральная</t>
  </si>
  <si>
    <t>200 га</t>
  </si>
  <si>
    <t>095.01.2013</t>
  </si>
  <si>
    <t>Аренда лесных участков под строительство ВЛ 220 кВ Оротукан-Палатка-Центральная</t>
  </si>
  <si>
    <t>аренда лесных участков под полосу отвода для строительства ВЛ 220 кВ Оротукан-Палатка-Центральная</t>
  </si>
  <si>
    <t>1150 га</t>
  </si>
  <si>
    <t>114.01.2013</t>
  </si>
  <si>
    <t>Аренда а/м повышенной проходимости с водителем для участка в п. Оротукан, с целью осуществления контроля за строительством объекта ВЛ 220 кВ "О-П-Ц"</t>
  </si>
  <si>
    <t xml:space="preserve">60.23     </t>
  </si>
  <si>
    <t>Аренда а/м повышенной проходимости для выездов на участки строительства</t>
  </si>
  <si>
    <t>1 единица техники</t>
  </si>
  <si>
    <t>115.01.2013</t>
  </si>
  <si>
    <t>Аренда снегохода для участка в п. Оротукан, с целью осуществления контроля за строительством объекта ВЛ 220 кВ "О-П-Ц"</t>
  </si>
  <si>
    <t>113.01.2013</t>
  </si>
  <si>
    <t>Аренда гаража для служебного а/м Toyota Land Cruiser 200  УЕ363В 125 RUS</t>
  </si>
  <si>
    <t>Каменный, отапливаемый гараж для автомобиля Toyota Land Cruiser 201</t>
  </si>
  <si>
    <t>Аренда гаража для служебного а/м Nissan Patrol А114НТ 125 RUS</t>
  </si>
  <si>
    <t xml:space="preserve">Каменный, отапливаемый гараж для автомобиля </t>
  </si>
  <si>
    <t>Аренда гаража для служебного а/м Nissan Patrol А115НТ 125 RUS</t>
  </si>
  <si>
    <t>101.01.2013</t>
  </si>
  <si>
    <t xml:space="preserve">Договор на выполнение землеустроительных работ по объекту "Строительство ПС 220 кВ "Омчак" Магаданская область </t>
  </si>
  <si>
    <t>выполнить комплекс землеустроительных работ на землях, расположенных под объектом  "Строительство ПС 220 кВ "Омчак" Магаданская область"  в соответствии с ТЗ</t>
  </si>
  <si>
    <t>Аренда офисного помещения общей площадью 167,4м2 (1600руб. с НДС за 1м2 в мес)</t>
  </si>
  <si>
    <t>105.02.2013</t>
  </si>
  <si>
    <t>309.01.2013</t>
  </si>
  <si>
    <t>113.02.2013</t>
  </si>
  <si>
    <t>113.03.2013</t>
  </si>
  <si>
    <t>011.01.2013</t>
  </si>
  <si>
    <t>Договор на строительно-монтажные работы по проекту "Строительство  ВЛ 220 кВ Оротукан-Палатка-Центральная", Магаданская область</t>
  </si>
  <si>
    <t>057.01.2013</t>
  </si>
  <si>
    <t>Страхование КАСКО</t>
  </si>
  <si>
    <t>срахование от угона и ущерба</t>
  </si>
  <si>
    <t>Услуги технического обслуживания транспорта вне гарантии</t>
  </si>
  <si>
    <t>девять гаражей Станюковича 1</t>
  </si>
  <si>
    <t>физически входят в гараж InfinitiQX56 555 , Patrol 630</t>
  </si>
  <si>
    <t>058.01.2013</t>
  </si>
  <si>
    <t>Страхование КАСКО судна (Pama-35.)</t>
  </si>
  <si>
    <t>по правилам КАСКО судна</t>
  </si>
  <si>
    <t>Скорректированный план закупок ОАО «ДВЭУК» на 2013 год ( корректировка №1)</t>
  </si>
  <si>
    <t>320.01.2013</t>
  </si>
  <si>
    <t>319.01.2013</t>
  </si>
  <si>
    <t>207.01.2013</t>
  </si>
  <si>
    <t>209.01.2013</t>
  </si>
  <si>
    <t>066.01.2013</t>
  </si>
  <si>
    <t>195.01.2013</t>
  </si>
  <si>
    <t>021.01.2013</t>
  </si>
  <si>
    <t>092.01.2013</t>
  </si>
  <si>
    <t>299.01.2013</t>
  </si>
  <si>
    <t>308.01.2013</t>
  </si>
  <si>
    <t>312.01.2013</t>
  </si>
  <si>
    <t>307.01.2013</t>
  </si>
  <si>
    <t>306.01.2013</t>
  </si>
  <si>
    <t>322.01.2013</t>
  </si>
  <si>
    <t>324.01.2013</t>
  </si>
  <si>
    <t>325.01.2013</t>
  </si>
  <si>
    <t>326.01.2013</t>
  </si>
  <si>
    <t>327.01.2013</t>
  </si>
  <si>
    <t>328.01.2013</t>
  </si>
  <si>
    <t>329.01.2013</t>
  </si>
  <si>
    <t>330.01.2013</t>
  </si>
  <si>
    <t>331.01.2013</t>
  </si>
  <si>
    <t>332.01.2013</t>
  </si>
  <si>
    <t>333.01.2013</t>
  </si>
  <si>
    <t>334.01.2013</t>
  </si>
  <si>
    <t>335.01.2013</t>
  </si>
  <si>
    <t>336.01.2013</t>
  </si>
  <si>
    <t>337.01.2013</t>
  </si>
  <si>
    <t>338.01.2013</t>
  </si>
  <si>
    <t>339.01.2013</t>
  </si>
  <si>
    <t>340.01.2013</t>
  </si>
  <si>
    <t>341.01.2013</t>
  </si>
  <si>
    <t>342.01.2013</t>
  </si>
  <si>
    <t>343.01.2013</t>
  </si>
  <si>
    <t>344.01.2013</t>
  </si>
  <si>
    <t>345.01.2013</t>
  </si>
  <si>
    <t>346.01.2013</t>
  </si>
  <si>
    <t>347.01.2013</t>
  </si>
  <si>
    <t>348.01.2013</t>
  </si>
  <si>
    <t>349.01.2013</t>
  </si>
  <si>
    <t>350.01.2013</t>
  </si>
  <si>
    <t>351.01.2013</t>
  </si>
  <si>
    <t>352.01.2013</t>
  </si>
  <si>
    <t>353.01.2013</t>
  </si>
  <si>
    <t>354.01.2013</t>
  </si>
  <si>
    <t>355.01.2013</t>
  </si>
  <si>
    <t>356.01.2013</t>
  </si>
  <si>
    <t>357.01.2013</t>
  </si>
  <si>
    <t>358.01.2013</t>
  </si>
  <si>
    <t>359.01.2013</t>
  </si>
  <si>
    <t>360.01.2013</t>
  </si>
  <si>
    <t>361.01.2013</t>
  </si>
  <si>
    <t>362.01.2013</t>
  </si>
  <si>
    <t>363.01.2013</t>
  </si>
  <si>
    <t>364.01.2013</t>
  </si>
  <si>
    <t>365.01.2013</t>
  </si>
  <si>
    <t>366.01.2013</t>
  </si>
  <si>
    <t>367.01.2013</t>
  </si>
  <si>
    <t>368.01.2013</t>
  </si>
  <si>
    <t>369.01.2013</t>
  </si>
  <si>
    <t>370.01.2013</t>
  </si>
  <si>
    <t>371.01.2013</t>
  </si>
  <si>
    <t>372.01.2013</t>
  </si>
  <si>
    <t>373.01.2013</t>
  </si>
  <si>
    <t>374.01.2013</t>
  </si>
  <si>
    <t>375.01.2013</t>
  </si>
  <si>
    <t>376.01.2013</t>
  </si>
  <si>
    <t>377.01.2013</t>
  </si>
  <si>
    <t>378.01.2013</t>
  </si>
  <si>
    <t>379.01.2013</t>
  </si>
  <si>
    <t>380.01.2013</t>
  </si>
  <si>
    <t>381.01.2013</t>
  </si>
  <si>
    <t>382.01.2013</t>
  </si>
  <si>
    <t>383.01.2013</t>
  </si>
  <si>
    <t>384.01.2013</t>
  </si>
  <si>
    <t>385.01.2013</t>
  </si>
  <si>
    <t>386.01.2013</t>
  </si>
  <si>
    <t>387.01.2013</t>
  </si>
  <si>
    <t>388.01.2013</t>
  </si>
  <si>
    <t>389.01.2013</t>
  </si>
  <si>
    <t>390.01.2013</t>
  </si>
  <si>
    <t>391.01.2013</t>
  </si>
  <si>
    <t>392.01.2013</t>
  </si>
  <si>
    <t>393.01.2013</t>
  </si>
  <si>
    <t>394.01.2013</t>
  </si>
  <si>
    <t>395.01.2013</t>
  </si>
  <si>
    <t>396.01.2013</t>
  </si>
  <si>
    <t>397.01.2013</t>
  </si>
  <si>
    <t>398.01.2013</t>
  </si>
  <si>
    <t>399.01.2013</t>
  </si>
  <si>
    <t>400.01.2013</t>
  </si>
  <si>
    <t>401.01.2013</t>
  </si>
  <si>
    <t>402.01.2013</t>
  </si>
  <si>
    <t>403.01.2013</t>
  </si>
  <si>
    <t>404.01.2013</t>
  </si>
  <si>
    <t>405.01.2013</t>
  </si>
  <si>
    <t>406.01.2013</t>
  </si>
  <si>
    <t>407.01.2013</t>
  </si>
  <si>
    <t>408.01.2013</t>
  </si>
  <si>
    <t>409.01.2013</t>
  </si>
  <si>
    <t>410.01.2013</t>
  </si>
  <si>
    <t>411.01.2013</t>
  </si>
  <si>
    <t>412.01.2013</t>
  </si>
  <si>
    <t>413.01.2013</t>
  </si>
  <si>
    <t>414.01.2013</t>
  </si>
  <si>
    <t>415.01.2013</t>
  </si>
  <si>
    <t>416.01.2013</t>
  </si>
  <si>
    <t>417.01.2013</t>
  </si>
  <si>
    <t>418.01.2013</t>
  </si>
  <si>
    <t>419.01.2013</t>
  </si>
  <si>
    <t>420.01.2013</t>
  </si>
  <si>
    <t>421.01.2013</t>
  </si>
  <si>
    <t>422.01.2013</t>
  </si>
  <si>
    <t>423.01.2013</t>
  </si>
  <si>
    <t>424.01.2013</t>
  </si>
  <si>
    <t>425.01.2013</t>
  </si>
  <si>
    <t>426.01.2013</t>
  </si>
  <si>
    <t>427.01.2013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</si>
</sst>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_-* #,##0_р_._-;\-* #,##0_р_._-;_-* &quot;-&quot;??_р_._-;_-@_-"/>
    <numFmt numFmtId="167" formatCode="dd/mm/yy;@"/>
    <numFmt numFmtId="168" formatCode="0.000"/>
    <numFmt numFmtId="169" formatCode="#,##0.0"/>
    <numFmt numFmtId="170" formatCode="#,##0.0000"/>
    <numFmt numFmtId="171" formatCode="0.0%"/>
  </numFmts>
  <fonts count="69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2"/>
      <color indexed="63"/>
      <name val="Verdana"/>
      <family val="2"/>
    </font>
    <font>
      <sz val="12"/>
      <color indexed="63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62"/>
      <name val="Times New Roman"/>
      <family val="1"/>
    </font>
    <font>
      <b/>
      <sz val="11"/>
      <color indexed="12"/>
      <name val="Times New Roman"/>
      <family val="1"/>
    </font>
    <font>
      <b/>
      <sz val="12"/>
      <name val="Berlin Sans FB Demi"/>
      <family val="2"/>
    </font>
    <font>
      <b/>
      <sz val="12"/>
      <color indexed="8"/>
      <name val="Berlin Sans FB Demi"/>
      <family val="2"/>
    </font>
    <font>
      <b/>
      <sz val="11"/>
      <name val="Berlin Sans FB Demi"/>
      <family val="2"/>
    </font>
    <font>
      <b/>
      <sz val="11"/>
      <color indexed="8"/>
      <name val="Berlin Sans FB Dem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333333"/>
      <name val="Verdana"/>
      <family val="2"/>
    </font>
    <font>
      <sz val="12"/>
      <color rgb="FF000000"/>
      <name val="Times New Roman"/>
      <family val="1"/>
    </font>
    <font>
      <sz val="12"/>
      <color rgb="FF4C4C4C"/>
      <name val="Times New Roman"/>
      <family val="1"/>
    </font>
    <font>
      <sz val="12"/>
      <color rgb="FFFF0000"/>
      <name val="Times New Roman"/>
      <family val="1"/>
    </font>
    <font>
      <sz val="12"/>
      <color theme="3" tint="0.39998000860214233"/>
      <name val="Times New Roman"/>
      <family val="1"/>
    </font>
    <font>
      <b/>
      <sz val="11"/>
      <color rgb="FF0000CC"/>
      <name val="Times New Roman"/>
      <family val="1"/>
    </font>
    <font>
      <b/>
      <sz val="12"/>
      <color theme="1"/>
      <name val="Berlin Sans FB Demi"/>
      <family val="2"/>
    </font>
    <font>
      <b/>
      <sz val="11"/>
      <color theme="1"/>
      <name val="Berlin Sans FB Dem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10" fillId="0" borderId="0">
      <alignment/>
      <protection/>
    </xf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7" fillId="0" borderId="0" xfId="0" applyFont="1" applyAlignment="1">
      <alignment horizontal="center" wrapText="1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wrapText="1"/>
    </xf>
    <xf numFmtId="0" fontId="5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58" fillId="4" borderId="10" xfId="0" applyFont="1" applyFill="1" applyBorder="1" applyAlignment="1">
      <alignment horizontal="center" vertical="center" textRotation="90" wrapText="1"/>
    </xf>
    <xf numFmtId="0" fontId="58" fillId="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3" fontId="9" fillId="4" borderId="13" xfId="0" applyNumberFormat="1" applyFont="1" applyFill="1" applyBorder="1" applyAlignment="1">
      <alignment horizontal="center" vertical="center" wrapText="1"/>
    </xf>
    <xf numFmtId="0" fontId="58" fillId="4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17" fontId="7" fillId="0" borderId="13" xfId="0" applyNumberFormat="1" applyFont="1" applyBorder="1" applyAlignment="1">
      <alignment horizontal="center" vertical="center" wrapText="1"/>
    </xf>
    <xf numFmtId="3" fontId="58" fillId="0" borderId="13" xfId="0" applyNumberFormat="1" applyFont="1" applyBorder="1" applyAlignment="1">
      <alignment horizontal="center" vertical="center" wrapText="1"/>
    </xf>
    <xf numFmtId="3" fontId="7" fillId="33" borderId="13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33" borderId="13" xfId="0" applyFont="1" applyFill="1" applyBorder="1" applyAlignment="1" applyProtection="1">
      <alignment horizontal="center" vertical="center" wrapText="1"/>
      <protection locked="0"/>
    </xf>
    <xf numFmtId="17" fontId="58" fillId="0" borderId="13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17" fontId="58" fillId="33" borderId="13" xfId="0" applyNumberFormat="1" applyFont="1" applyFill="1" applyBorder="1" applyAlignment="1">
      <alignment horizontal="center" vertical="center" wrapText="1"/>
    </xf>
    <xf numFmtId="3" fontId="58" fillId="33" borderId="13" xfId="0" applyNumberFormat="1" applyFont="1" applyFill="1" applyBorder="1" applyAlignment="1">
      <alignment horizontal="center" vertical="center" wrapText="1"/>
    </xf>
    <xf numFmtId="3" fontId="7" fillId="33" borderId="13" xfId="61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17" fontId="7" fillId="33" borderId="13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53" applyFont="1" applyFill="1" applyBorder="1" applyAlignment="1" applyProtection="1">
      <alignment horizontal="center" vertical="center" wrapText="1"/>
      <protection locked="0"/>
    </xf>
    <xf numFmtId="0" fontId="58" fillId="0" borderId="13" xfId="0" applyFont="1" applyFill="1" applyBorder="1" applyAlignment="1">
      <alignment horizontal="center" vertical="center" wrapText="1"/>
    </xf>
    <xf numFmtId="2" fontId="7" fillId="0" borderId="13" xfId="59" applyNumberFormat="1" applyFont="1" applyFill="1" applyBorder="1" applyAlignment="1" applyProtection="1">
      <alignment vertical="center" wrapText="1"/>
      <protection locked="0"/>
    </xf>
    <xf numFmtId="0" fontId="7" fillId="0" borderId="13" xfId="0" applyNumberFormat="1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vertical="center" wrapText="1"/>
    </xf>
    <xf numFmtId="0" fontId="59" fillId="0" borderId="13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3" fontId="58" fillId="0" borderId="14" xfId="0" applyNumberFormat="1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 wrapText="1"/>
    </xf>
    <xf numFmtId="3" fontId="40" fillId="0" borderId="13" xfId="0" applyNumberFormat="1" applyFont="1" applyBorder="1" applyAlignment="1">
      <alignment horizontal="center" vertical="center" wrapText="1"/>
    </xf>
    <xf numFmtId="3" fontId="58" fillId="0" borderId="13" xfId="0" applyNumberFormat="1" applyFont="1" applyBorder="1" applyAlignment="1">
      <alignment horizontal="center" vertical="center"/>
    </xf>
    <xf numFmtId="2" fontId="58" fillId="0" borderId="13" xfId="0" applyNumberFormat="1" applyFont="1" applyBorder="1" applyAlignment="1">
      <alignment horizontal="center" vertical="center" wrapText="1"/>
    </xf>
    <xf numFmtId="49" fontId="61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2" fontId="7" fillId="0" borderId="13" xfId="52" applyNumberFormat="1" applyFont="1" applyFill="1" applyBorder="1" applyAlignment="1" applyProtection="1">
      <alignment horizontal="center" vertical="center" wrapText="1"/>
      <protection locked="0"/>
    </xf>
    <xf numFmtId="3" fontId="58" fillId="0" borderId="13" xfId="0" applyNumberFormat="1" applyFont="1" applyFill="1" applyBorder="1" applyAlignment="1">
      <alignment horizontal="center" vertical="center" wrapText="1"/>
    </xf>
    <xf numFmtId="0" fontId="7" fillId="0" borderId="13" xfId="53" applyFont="1" applyFill="1" applyBorder="1" applyAlignment="1" applyProtection="1">
      <alignment horizontal="center" vertical="center" wrapText="1" shrinkToFit="1"/>
      <protection locked="0"/>
    </xf>
    <xf numFmtId="1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 applyProtection="1">
      <alignment horizontal="left" vertical="center" wrapText="1" indent="1"/>
      <protection locked="0"/>
    </xf>
    <xf numFmtId="0" fontId="7" fillId="0" borderId="13" xfId="0" applyFont="1" applyFill="1" applyBorder="1" applyAlignment="1">
      <alignment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17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58" fillId="0" borderId="13" xfId="0" applyFont="1" applyBorder="1" applyAlignment="1">
      <alignment horizontal="center" vertical="top" wrapText="1"/>
    </xf>
    <xf numFmtId="1" fontId="7" fillId="0" borderId="13" xfId="0" applyNumberFormat="1" applyFont="1" applyBorder="1" applyAlignment="1">
      <alignment vertical="center" wrapText="1"/>
    </xf>
    <xf numFmtId="165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3" xfId="0" applyNumberFormat="1" applyFont="1" applyBorder="1" applyAlignment="1">
      <alignment horizontal="center" vertical="center" wrapText="1"/>
    </xf>
    <xf numFmtId="3" fontId="7" fillId="0" borderId="13" xfId="61" applyNumberFormat="1" applyFont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vertical="center" wrapText="1"/>
    </xf>
    <xf numFmtId="165" fontId="7" fillId="0" borderId="13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3" fontId="7" fillId="0" borderId="13" xfId="61" applyNumberFormat="1" applyFont="1" applyFill="1" applyBorder="1" applyAlignment="1">
      <alignment horizontal="center" vertical="center" wrapText="1"/>
    </xf>
    <xf numFmtId="1" fontId="7" fillId="33" borderId="13" xfId="0" applyNumberFormat="1" applyFont="1" applyFill="1" applyBorder="1" applyAlignment="1">
      <alignment vertical="center" wrapText="1"/>
    </xf>
    <xf numFmtId="166" fontId="7" fillId="33" borderId="13" xfId="61" applyNumberFormat="1" applyFont="1" applyFill="1" applyBorder="1" applyAlignment="1">
      <alignment horizontal="center" vertical="center" wrapText="1"/>
    </xf>
    <xf numFmtId="1" fontId="7" fillId="33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vertical="center" wrapText="1"/>
    </xf>
    <xf numFmtId="0" fontId="7" fillId="33" borderId="15" xfId="0" applyFont="1" applyFill="1" applyBorder="1" applyAlignment="1" applyProtection="1">
      <alignment horizontal="left" vertical="center" wrapText="1"/>
      <protection locked="0"/>
    </xf>
    <xf numFmtId="0" fontId="62" fillId="33" borderId="13" xfId="0" applyFont="1" applyFill="1" applyBorder="1" applyAlignment="1">
      <alignment horizontal="center" wrapText="1"/>
    </xf>
    <xf numFmtId="0" fontId="7" fillId="33" borderId="15" xfId="0" applyFont="1" applyFill="1" applyBorder="1" applyAlignment="1" applyProtection="1">
      <alignment horizontal="center" vertical="center" wrapText="1"/>
      <protection locked="0"/>
    </xf>
    <xf numFmtId="4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8" fillId="0" borderId="13" xfId="0" applyFont="1" applyBorder="1" applyAlignment="1">
      <alignment/>
    </xf>
    <xf numFmtId="0" fontId="58" fillId="0" borderId="13" xfId="0" applyFont="1" applyBorder="1" applyAlignment="1">
      <alignment horizontal="center"/>
    </xf>
    <xf numFmtId="0" fontId="7" fillId="33" borderId="13" xfId="53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7" fillId="0" borderId="13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8" fillId="0" borderId="0" xfId="0" applyFont="1" applyAlignment="1">
      <alignment wrapText="1"/>
    </xf>
    <xf numFmtId="0" fontId="58" fillId="0" borderId="16" xfId="0" applyFont="1" applyBorder="1" applyAlignment="1">
      <alignment horizont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wrapText="1"/>
    </xf>
    <xf numFmtId="0" fontId="58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7" fillId="0" borderId="0" xfId="0" applyFont="1" applyAlignment="1">
      <alignment/>
    </xf>
    <xf numFmtId="0" fontId="58" fillId="33" borderId="0" xfId="0" applyFont="1" applyFill="1" applyAlignment="1">
      <alignment/>
    </xf>
    <xf numFmtId="0" fontId="57" fillId="0" borderId="0" xfId="0" applyFont="1" applyAlignment="1">
      <alignment/>
    </xf>
    <xf numFmtId="0" fontId="40" fillId="0" borderId="0" xfId="0" applyFont="1" applyAlignment="1">
      <alignment/>
    </xf>
    <xf numFmtId="17" fontId="58" fillId="0" borderId="13" xfId="0" applyNumberFormat="1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left" vertical="center" wrapText="1"/>
    </xf>
    <xf numFmtId="49" fontId="58" fillId="0" borderId="1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8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6" fillId="33" borderId="0" xfId="0" applyFont="1" applyFill="1" applyAlignment="1">
      <alignment/>
    </xf>
    <xf numFmtId="0" fontId="40" fillId="0" borderId="0" xfId="0" applyFont="1" applyFill="1" applyAlignment="1">
      <alignment vertical="top"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58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40" fillId="0" borderId="0" xfId="0" applyFont="1" applyAlignment="1">
      <alignment vertical="top"/>
    </xf>
    <xf numFmtId="0" fontId="63" fillId="0" borderId="0" xfId="0" applyFont="1" applyFill="1" applyBorder="1" applyAlignment="1">
      <alignment horizontal="center" vertical="top" wrapText="1"/>
    </xf>
    <xf numFmtId="0" fontId="40" fillId="0" borderId="0" xfId="0" applyFont="1" applyFill="1" applyAlignment="1">
      <alignment/>
    </xf>
    <xf numFmtId="0" fontId="62" fillId="0" borderId="0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65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66" fillId="33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58" fillId="33" borderId="13" xfId="0" applyFont="1" applyFill="1" applyBorder="1" applyAlignment="1">
      <alignment horizontal="center" wrapText="1"/>
    </xf>
    <xf numFmtId="0" fontId="15" fillId="33" borderId="13" xfId="0" applyFont="1" applyFill="1" applyBorder="1" applyAlignment="1">
      <alignment horizontal="center" vertical="center" wrapText="1"/>
    </xf>
    <xf numFmtId="0" fontId="7" fillId="33" borderId="13" xfId="53" applyFont="1" applyFill="1" applyBorder="1" applyAlignment="1" applyProtection="1">
      <alignment horizontal="center" vertical="center" wrapText="1" shrinkToFit="1"/>
      <protection locked="0"/>
    </xf>
    <xf numFmtId="1" fontId="7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8" fillId="33" borderId="13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 wrapText="1"/>
    </xf>
    <xf numFmtId="14" fontId="7" fillId="33" borderId="13" xfId="53" applyNumberFormat="1" applyFont="1" applyFill="1" applyBorder="1" applyAlignment="1" applyProtection="1">
      <alignment horizontal="center" vertical="center" wrapText="1"/>
      <protection locked="0"/>
    </xf>
    <xf numFmtId="167" fontId="7" fillId="33" borderId="13" xfId="53" applyNumberFormat="1" applyFont="1" applyFill="1" applyBorder="1" applyAlignment="1" applyProtection="1">
      <alignment horizontal="center" vertical="center"/>
      <protection locked="0"/>
    </xf>
    <xf numFmtId="0" fontId="7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7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43" fontId="7" fillId="33" borderId="13" xfId="61" applyFont="1" applyFill="1" applyBorder="1" applyAlignment="1">
      <alignment horizontal="center" vertical="center" wrapText="1"/>
    </xf>
    <xf numFmtId="3" fontId="58" fillId="33" borderId="13" xfId="61" applyNumberFormat="1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vertical="center" wrapText="1"/>
    </xf>
    <xf numFmtId="16" fontId="7" fillId="33" borderId="13" xfId="0" applyNumberFormat="1" applyFont="1" applyFill="1" applyBorder="1" applyAlignment="1">
      <alignment horizontal="center" vertical="center" wrapText="1"/>
    </xf>
    <xf numFmtId="49" fontId="61" fillId="33" borderId="13" xfId="0" applyNumberFormat="1" applyFont="1" applyFill="1" applyBorder="1" applyAlignment="1">
      <alignment horizontal="center" vertical="center"/>
    </xf>
    <xf numFmtId="165" fontId="7" fillId="33" borderId="13" xfId="0" applyNumberFormat="1" applyFont="1" applyFill="1" applyBorder="1" applyAlignment="1" applyProtection="1">
      <alignment horizontal="center" vertical="center" wrapText="1"/>
      <protection locked="0"/>
    </xf>
    <xf numFmtId="2" fontId="7" fillId="33" borderId="13" xfId="0" applyNumberFormat="1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67" fillId="0" borderId="0" xfId="0" applyFont="1" applyAlignment="1">
      <alignment horizontal="right"/>
    </xf>
    <xf numFmtId="0" fontId="62" fillId="0" borderId="13" xfId="0" applyFont="1" applyFill="1" applyBorder="1" applyAlignment="1">
      <alignment horizontal="center" wrapText="1"/>
    </xf>
    <xf numFmtId="0" fontId="67" fillId="2" borderId="10" xfId="0" applyFont="1" applyFill="1" applyBorder="1" applyAlignment="1">
      <alignment horizontal="center" vertical="center" wrapText="1"/>
    </xf>
    <xf numFmtId="0" fontId="68" fillId="0" borderId="19" xfId="0" applyFont="1" applyBorder="1" applyAlignment="1">
      <alignment horizont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58" fillId="4" borderId="11" xfId="0" applyFont="1" applyFill="1" applyBorder="1" applyAlignment="1">
      <alignment horizontal="center" vertical="center" wrapText="1"/>
    </xf>
    <xf numFmtId="0" fontId="58" fillId="4" borderId="10" xfId="0" applyFont="1" applyFill="1" applyBorder="1" applyAlignment="1">
      <alignment horizontal="center" vertical="center" wrapText="1"/>
    </xf>
    <xf numFmtId="0" fontId="58" fillId="4" borderId="11" xfId="0" applyFont="1" applyFill="1" applyBorder="1" applyAlignment="1">
      <alignment horizontal="center" vertical="center" textRotation="90" wrapText="1"/>
    </xf>
    <xf numFmtId="0" fontId="58" fillId="4" borderId="10" xfId="0" applyFont="1" applyFill="1" applyBorder="1" applyAlignment="1">
      <alignment horizontal="center" vertical="center" textRotation="90" wrapText="1"/>
    </xf>
    <xf numFmtId="3" fontId="7" fillId="4" borderId="11" xfId="0" applyNumberFormat="1" applyFont="1" applyFill="1" applyBorder="1" applyAlignment="1">
      <alignment horizontal="center" vertical="center" textRotation="90" wrapText="1"/>
    </xf>
    <xf numFmtId="3" fontId="7" fillId="4" borderId="10" xfId="0" applyNumberFormat="1" applyFont="1" applyFill="1" applyBorder="1" applyAlignment="1">
      <alignment horizontal="center" vertical="center" textRotation="90" wrapText="1"/>
    </xf>
    <xf numFmtId="3" fontId="7" fillId="2" borderId="11" xfId="0" applyNumberFormat="1" applyFont="1" applyFill="1" applyBorder="1" applyAlignment="1">
      <alignment horizontal="center" vertical="center" textRotation="90" wrapText="1"/>
    </xf>
    <xf numFmtId="3" fontId="7" fillId="2" borderId="10" xfId="0" applyNumberFormat="1" applyFont="1" applyFill="1" applyBorder="1" applyAlignment="1">
      <alignment horizontal="center" vertical="center" textRotation="90" wrapText="1"/>
    </xf>
    <xf numFmtId="0" fontId="7" fillId="2" borderId="11" xfId="0" applyFont="1" applyFill="1" applyBorder="1" applyAlignment="1">
      <alignment horizontal="center" vertical="center" textRotation="90" wrapText="1"/>
    </xf>
    <xf numFmtId="0" fontId="7" fillId="2" borderId="10" xfId="0" applyFont="1" applyFill="1" applyBorder="1" applyAlignment="1">
      <alignment horizontal="center" vertical="center" textRotation="90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58" fillId="4" borderId="20" xfId="0" applyFont="1" applyFill="1" applyBorder="1" applyAlignment="1">
      <alignment horizontal="center" vertical="center" textRotation="90" wrapText="1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left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0" borderId="13" xfId="0" applyFont="1" applyBorder="1" applyAlignment="1">
      <alignment horizontal="left" vertical="center"/>
    </xf>
    <xf numFmtId="0" fontId="58" fillId="0" borderId="13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8" fillId="0" borderId="27" xfId="0" applyFont="1" applyBorder="1" applyAlignment="1">
      <alignment horizontal="left" vertical="center"/>
    </xf>
    <xf numFmtId="0" fontId="58" fillId="0" borderId="27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BPnov (1)" xfId="52"/>
    <cellStyle name="Обычный_Формы ПЭП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 2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1</xdr:row>
      <xdr:rowOff>0</xdr:rowOff>
    </xdr:from>
    <xdr:ext cx="104775" cy="4743450"/>
    <xdr:sp fLocksText="0">
      <xdr:nvSpPr>
        <xdr:cNvPr id="1" name="Text Box 1"/>
        <xdr:cNvSpPr txBox="1">
          <a:spLocks noChangeArrowheads="1"/>
        </xdr:cNvSpPr>
      </xdr:nvSpPr>
      <xdr:spPr>
        <a:xfrm>
          <a:off x="1447800" y="238125"/>
          <a:ext cx="104775" cy="474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</xdr:row>
      <xdr:rowOff>0</xdr:rowOff>
    </xdr:from>
    <xdr:ext cx="104775" cy="4743450"/>
    <xdr:sp fLocksText="0">
      <xdr:nvSpPr>
        <xdr:cNvPr id="2" name="Text Box 1"/>
        <xdr:cNvSpPr txBox="1">
          <a:spLocks noChangeArrowheads="1"/>
        </xdr:cNvSpPr>
      </xdr:nvSpPr>
      <xdr:spPr>
        <a:xfrm>
          <a:off x="1447800" y="238125"/>
          <a:ext cx="104775" cy="474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</xdr:row>
      <xdr:rowOff>0</xdr:rowOff>
    </xdr:from>
    <xdr:ext cx="104775" cy="4743450"/>
    <xdr:sp fLocksText="0">
      <xdr:nvSpPr>
        <xdr:cNvPr id="3" name="Text Box 1"/>
        <xdr:cNvSpPr txBox="1">
          <a:spLocks noChangeArrowheads="1"/>
        </xdr:cNvSpPr>
      </xdr:nvSpPr>
      <xdr:spPr>
        <a:xfrm>
          <a:off x="1447800" y="238125"/>
          <a:ext cx="104775" cy="474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</xdr:row>
      <xdr:rowOff>0</xdr:rowOff>
    </xdr:from>
    <xdr:ext cx="104775" cy="4743450"/>
    <xdr:sp fLocksText="0">
      <xdr:nvSpPr>
        <xdr:cNvPr id="4" name="Text Box 1"/>
        <xdr:cNvSpPr txBox="1">
          <a:spLocks noChangeArrowheads="1"/>
        </xdr:cNvSpPr>
      </xdr:nvSpPr>
      <xdr:spPr>
        <a:xfrm>
          <a:off x="1447800" y="238125"/>
          <a:ext cx="104775" cy="474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</xdr:row>
      <xdr:rowOff>0</xdr:rowOff>
    </xdr:from>
    <xdr:ext cx="104775" cy="4743450"/>
    <xdr:sp fLocksText="0">
      <xdr:nvSpPr>
        <xdr:cNvPr id="5" name="Text Box 1"/>
        <xdr:cNvSpPr txBox="1">
          <a:spLocks noChangeArrowheads="1"/>
        </xdr:cNvSpPr>
      </xdr:nvSpPr>
      <xdr:spPr>
        <a:xfrm>
          <a:off x="1447800" y="238125"/>
          <a:ext cx="104775" cy="474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</xdr:row>
      <xdr:rowOff>0</xdr:rowOff>
    </xdr:from>
    <xdr:ext cx="104775" cy="4743450"/>
    <xdr:sp fLocksText="0">
      <xdr:nvSpPr>
        <xdr:cNvPr id="6" name="Text Box 1"/>
        <xdr:cNvSpPr txBox="1">
          <a:spLocks noChangeArrowheads="1"/>
        </xdr:cNvSpPr>
      </xdr:nvSpPr>
      <xdr:spPr>
        <a:xfrm>
          <a:off x="1447800" y="238125"/>
          <a:ext cx="104775" cy="474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</xdr:row>
      <xdr:rowOff>0</xdr:rowOff>
    </xdr:from>
    <xdr:ext cx="104775" cy="4743450"/>
    <xdr:sp fLocksText="0">
      <xdr:nvSpPr>
        <xdr:cNvPr id="7" name="Text Box 1"/>
        <xdr:cNvSpPr txBox="1">
          <a:spLocks noChangeArrowheads="1"/>
        </xdr:cNvSpPr>
      </xdr:nvSpPr>
      <xdr:spPr>
        <a:xfrm>
          <a:off x="1447800" y="238125"/>
          <a:ext cx="104775" cy="474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</xdr:row>
      <xdr:rowOff>0</xdr:rowOff>
    </xdr:from>
    <xdr:ext cx="104775" cy="4743450"/>
    <xdr:sp fLocksText="0">
      <xdr:nvSpPr>
        <xdr:cNvPr id="8" name="Text Box 1"/>
        <xdr:cNvSpPr txBox="1">
          <a:spLocks noChangeArrowheads="1"/>
        </xdr:cNvSpPr>
      </xdr:nvSpPr>
      <xdr:spPr>
        <a:xfrm>
          <a:off x="1447800" y="238125"/>
          <a:ext cx="104775" cy="474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</xdr:row>
      <xdr:rowOff>0</xdr:rowOff>
    </xdr:from>
    <xdr:ext cx="104775" cy="4743450"/>
    <xdr:sp fLocksText="0">
      <xdr:nvSpPr>
        <xdr:cNvPr id="9" name="Text Box 1"/>
        <xdr:cNvSpPr txBox="1">
          <a:spLocks noChangeArrowheads="1"/>
        </xdr:cNvSpPr>
      </xdr:nvSpPr>
      <xdr:spPr>
        <a:xfrm>
          <a:off x="1447800" y="238125"/>
          <a:ext cx="104775" cy="474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</xdr:row>
      <xdr:rowOff>0</xdr:rowOff>
    </xdr:from>
    <xdr:ext cx="104775" cy="4743450"/>
    <xdr:sp fLocksText="0">
      <xdr:nvSpPr>
        <xdr:cNvPr id="10" name="Text Box 1"/>
        <xdr:cNvSpPr txBox="1">
          <a:spLocks noChangeArrowheads="1"/>
        </xdr:cNvSpPr>
      </xdr:nvSpPr>
      <xdr:spPr>
        <a:xfrm>
          <a:off x="1447800" y="238125"/>
          <a:ext cx="104775" cy="474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</xdr:row>
      <xdr:rowOff>0</xdr:rowOff>
    </xdr:from>
    <xdr:ext cx="104775" cy="4743450"/>
    <xdr:sp fLocksText="0">
      <xdr:nvSpPr>
        <xdr:cNvPr id="11" name="Text Box 1"/>
        <xdr:cNvSpPr txBox="1">
          <a:spLocks noChangeArrowheads="1"/>
        </xdr:cNvSpPr>
      </xdr:nvSpPr>
      <xdr:spPr>
        <a:xfrm>
          <a:off x="1447800" y="238125"/>
          <a:ext cx="104775" cy="474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</xdr:row>
      <xdr:rowOff>0</xdr:rowOff>
    </xdr:from>
    <xdr:ext cx="104775" cy="4743450"/>
    <xdr:sp fLocksText="0">
      <xdr:nvSpPr>
        <xdr:cNvPr id="12" name="Text Box 1"/>
        <xdr:cNvSpPr txBox="1">
          <a:spLocks noChangeArrowheads="1"/>
        </xdr:cNvSpPr>
      </xdr:nvSpPr>
      <xdr:spPr>
        <a:xfrm>
          <a:off x="1447800" y="238125"/>
          <a:ext cx="104775" cy="474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</xdr:row>
      <xdr:rowOff>0</xdr:rowOff>
    </xdr:from>
    <xdr:ext cx="104775" cy="4743450"/>
    <xdr:sp fLocksText="0">
      <xdr:nvSpPr>
        <xdr:cNvPr id="13" name="Text Box 1"/>
        <xdr:cNvSpPr txBox="1">
          <a:spLocks noChangeArrowheads="1"/>
        </xdr:cNvSpPr>
      </xdr:nvSpPr>
      <xdr:spPr>
        <a:xfrm>
          <a:off x="1447800" y="238125"/>
          <a:ext cx="104775" cy="474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</xdr:row>
      <xdr:rowOff>0</xdr:rowOff>
    </xdr:from>
    <xdr:ext cx="104775" cy="4743450"/>
    <xdr:sp fLocksText="0">
      <xdr:nvSpPr>
        <xdr:cNvPr id="14" name="Text Box 1"/>
        <xdr:cNvSpPr txBox="1">
          <a:spLocks noChangeArrowheads="1"/>
        </xdr:cNvSpPr>
      </xdr:nvSpPr>
      <xdr:spPr>
        <a:xfrm>
          <a:off x="1447800" y="238125"/>
          <a:ext cx="104775" cy="474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</xdr:row>
      <xdr:rowOff>0</xdr:rowOff>
    </xdr:from>
    <xdr:ext cx="104775" cy="4743450"/>
    <xdr:sp fLocksText="0">
      <xdr:nvSpPr>
        <xdr:cNvPr id="15" name="Text Box 1"/>
        <xdr:cNvSpPr txBox="1">
          <a:spLocks noChangeArrowheads="1"/>
        </xdr:cNvSpPr>
      </xdr:nvSpPr>
      <xdr:spPr>
        <a:xfrm>
          <a:off x="1447800" y="238125"/>
          <a:ext cx="104775" cy="474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</xdr:row>
      <xdr:rowOff>0</xdr:rowOff>
    </xdr:from>
    <xdr:ext cx="104775" cy="4743450"/>
    <xdr:sp fLocksText="0">
      <xdr:nvSpPr>
        <xdr:cNvPr id="16" name="Text Box 1"/>
        <xdr:cNvSpPr txBox="1">
          <a:spLocks noChangeArrowheads="1"/>
        </xdr:cNvSpPr>
      </xdr:nvSpPr>
      <xdr:spPr>
        <a:xfrm>
          <a:off x="1447800" y="238125"/>
          <a:ext cx="104775" cy="474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</xdr:row>
      <xdr:rowOff>0</xdr:rowOff>
    </xdr:from>
    <xdr:ext cx="104775" cy="4743450"/>
    <xdr:sp fLocksText="0">
      <xdr:nvSpPr>
        <xdr:cNvPr id="17" name="Text Box 1"/>
        <xdr:cNvSpPr txBox="1">
          <a:spLocks noChangeArrowheads="1"/>
        </xdr:cNvSpPr>
      </xdr:nvSpPr>
      <xdr:spPr>
        <a:xfrm>
          <a:off x="1447800" y="238125"/>
          <a:ext cx="104775" cy="474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</xdr:row>
      <xdr:rowOff>0</xdr:rowOff>
    </xdr:from>
    <xdr:ext cx="104775" cy="4743450"/>
    <xdr:sp fLocksText="0">
      <xdr:nvSpPr>
        <xdr:cNvPr id="18" name="Text Box 1"/>
        <xdr:cNvSpPr txBox="1">
          <a:spLocks noChangeArrowheads="1"/>
        </xdr:cNvSpPr>
      </xdr:nvSpPr>
      <xdr:spPr>
        <a:xfrm>
          <a:off x="1447800" y="238125"/>
          <a:ext cx="104775" cy="474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</xdr:row>
      <xdr:rowOff>0</xdr:rowOff>
    </xdr:from>
    <xdr:ext cx="104775" cy="4743450"/>
    <xdr:sp fLocksText="0">
      <xdr:nvSpPr>
        <xdr:cNvPr id="19" name="Text Box 1"/>
        <xdr:cNvSpPr txBox="1">
          <a:spLocks noChangeArrowheads="1"/>
        </xdr:cNvSpPr>
      </xdr:nvSpPr>
      <xdr:spPr>
        <a:xfrm>
          <a:off x="1447800" y="238125"/>
          <a:ext cx="104775" cy="474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</xdr:row>
      <xdr:rowOff>0</xdr:rowOff>
    </xdr:from>
    <xdr:ext cx="104775" cy="4743450"/>
    <xdr:sp fLocksText="0">
      <xdr:nvSpPr>
        <xdr:cNvPr id="20" name="Text Box 1"/>
        <xdr:cNvSpPr txBox="1">
          <a:spLocks noChangeArrowheads="1"/>
        </xdr:cNvSpPr>
      </xdr:nvSpPr>
      <xdr:spPr>
        <a:xfrm>
          <a:off x="1447800" y="238125"/>
          <a:ext cx="104775" cy="474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</xdr:row>
      <xdr:rowOff>0</xdr:rowOff>
    </xdr:from>
    <xdr:ext cx="104775" cy="4343400"/>
    <xdr:sp fLocksText="0">
      <xdr:nvSpPr>
        <xdr:cNvPr id="21" name="Text Box 1"/>
        <xdr:cNvSpPr txBox="1">
          <a:spLocks noChangeArrowheads="1"/>
        </xdr:cNvSpPr>
      </xdr:nvSpPr>
      <xdr:spPr>
        <a:xfrm>
          <a:off x="1447800" y="638175"/>
          <a:ext cx="104775" cy="434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</xdr:row>
      <xdr:rowOff>0</xdr:rowOff>
    </xdr:from>
    <xdr:ext cx="104775" cy="4343400"/>
    <xdr:sp fLocksText="0">
      <xdr:nvSpPr>
        <xdr:cNvPr id="22" name="Text Box 1"/>
        <xdr:cNvSpPr txBox="1">
          <a:spLocks noChangeArrowheads="1"/>
        </xdr:cNvSpPr>
      </xdr:nvSpPr>
      <xdr:spPr>
        <a:xfrm>
          <a:off x="1447800" y="638175"/>
          <a:ext cx="104775" cy="434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</xdr:row>
      <xdr:rowOff>0</xdr:rowOff>
    </xdr:from>
    <xdr:ext cx="104775" cy="4343400"/>
    <xdr:sp fLocksText="0">
      <xdr:nvSpPr>
        <xdr:cNvPr id="23" name="Text Box 1"/>
        <xdr:cNvSpPr txBox="1">
          <a:spLocks noChangeArrowheads="1"/>
        </xdr:cNvSpPr>
      </xdr:nvSpPr>
      <xdr:spPr>
        <a:xfrm>
          <a:off x="1447800" y="638175"/>
          <a:ext cx="104775" cy="434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</xdr:row>
      <xdr:rowOff>0</xdr:rowOff>
    </xdr:from>
    <xdr:ext cx="104775" cy="4343400"/>
    <xdr:sp fLocksText="0">
      <xdr:nvSpPr>
        <xdr:cNvPr id="24" name="Text Box 1"/>
        <xdr:cNvSpPr txBox="1">
          <a:spLocks noChangeArrowheads="1"/>
        </xdr:cNvSpPr>
      </xdr:nvSpPr>
      <xdr:spPr>
        <a:xfrm>
          <a:off x="1447800" y="638175"/>
          <a:ext cx="104775" cy="434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</xdr:row>
      <xdr:rowOff>0</xdr:rowOff>
    </xdr:from>
    <xdr:ext cx="104775" cy="4343400"/>
    <xdr:sp fLocksText="0">
      <xdr:nvSpPr>
        <xdr:cNvPr id="25" name="Text Box 1"/>
        <xdr:cNvSpPr txBox="1">
          <a:spLocks noChangeArrowheads="1"/>
        </xdr:cNvSpPr>
      </xdr:nvSpPr>
      <xdr:spPr>
        <a:xfrm>
          <a:off x="1447800" y="638175"/>
          <a:ext cx="104775" cy="434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</xdr:row>
      <xdr:rowOff>0</xdr:rowOff>
    </xdr:from>
    <xdr:ext cx="104775" cy="4343400"/>
    <xdr:sp fLocksText="0">
      <xdr:nvSpPr>
        <xdr:cNvPr id="26" name="Text Box 1"/>
        <xdr:cNvSpPr txBox="1">
          <a:spLocks noChangeArrowheads="1"/>
        </xdr:cNvSpPr>
      </xdr:nvSpPr>
      <xdr:spPr>
        <a:xfrm>
          <a:off x="1447800" y="638175"/>
          <a:ext cx="104775" cy="434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</xdr:row>
      <xdr:rowOff>0</xdr:rowOff>
    </xdr:from>
    <xdr:ext cx="104775" cy="4343400"/>
    <xdr:sp fLocksText="0">
      <xdr:nvSpPr>
        <xdr:cNvPr id="27" name="Text Box 1"/>
        <xdr:cNvSpPr txBox="1">
          <a:spLocks noChangeArrowheads="1"/>
        </xdr:cNvSpPr>
      </xdr:nvSpPr>
      <xdr:spPr>
        <a:xfrm>
          <a:off x="1447800" y="638175"/>
          <a:ext cx="104775" cy="434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</xdr:row>
      <xdr:rowOff>0</xdr:rowOff>
    </xdr:from>
    <xdr:ext cx="104775" cy="4343400"/>
    <xdr:sp fLocksText="0">
      <xdr:nvSpPr>
        <xdr:cNvPr id="28" name="Text Box 1"/>
        <xdr:cNvSpPr txBox="1">
          <a:spLocks noChangeArrowheads="1"/>
        </xdr:cNvSpPr>
      </xdr:nvSpPr>
      <xdr:spPr>
        <a:xfrm>
          <a:off x="1447800" y="638175"/>
          <a:ext cx="104775" cy="434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</xdr:row>
      <xdr:rowOff>0</xdr:rowOff>
    </xdr:from>
    <xdr:ext cx="104775" cy="4343400"/>
    <xdr:sp fLocksText="0">
      <xdr:nvSpPr>
        <xdr:cNvPr id="29" name="Text Box 1"/>
        <xdr:cNvSpPr txBox="1">
          <a:spLocks noChangeArrowheads="1"/>
        </xdr:cNvSpPr>
      </xdr:nvSpPr>
      <xdr:spPr>
        <a:xfrm>
          <a:off x="1447800" y="638175"/>
          <a:ext cx="104775" cy="434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</xdr:row>
      <xdr:rowOff>0</xdr:rowOff>
    </xdr:from>
    <xdr:ext cx="104775" cy="4343400"/>
    <xdr:sp fLocksText="0">
      <xdr:nvSpPr>
        <xdr:cNvPr id="30" name="Text Box 1"/>
        <xdr:cNvSpPr txBox="1">
          <a:spLocks noChangeArrowheads="1"/>
        </xdr:cNvSpPr>
      </xdr:nvSpPr>
      <xdr:spPr>
        <a:xfrm>
          <a:off x="1447800" y="638175"/>
          <a:ext cx="104775" cy="434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</xdr:row>
      <xdr:rowOff>0</xdr:rowOff>
    </xdr:from>
    <xdr:ext cx="104775" cy="4343400"/>
    <xdr:sp fLocksText="0">
      <xdr:nvSpPr>
        <xdr:cNvPr id="31" name="Text Box 1"/>
        <xdr:cNvSpPr txBox="1">
          <a:spLocks noChangeArrowheads="1"/>
        </xdr:cNvSpPr>
      </xdr:nvSpPr>
      <xdr:spPr>
        <a:xfrm>
          <a:off x="1447800" y="638175"/>
          <a:ext cx="104775" cy="434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</xdr:row>
      <xdr:rowOff>0</xdr:rowOff>
    </xdr:from>
    <xdr:ext cx="104775" cy="4343400"/>
    <xdr:sp fLocksText="0">
      <xdr:nvSpPr>
        <xdr:cNvPr id="32" name="Text Box 1"/>
        <xdr:cNvSpPr txBox="1">
          <a:spLocks noChangeArrowheads="1"/>
        </xdr:cNvSpPr>
      </xdr:nvSpPr>
      <xdr:spPr>
        <a:xfrm>
          <a:off x="1447800" y="638175"/>
          <a:ext cx="104775" cy="434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</xdr:row>
      <xdr:rowOff>0</xdr:rowOff>
    </xdr:from>
    <xdr:ext cx="104775" cy="4343400"/>
    <xdr:sp fLocksText="0">
      <xdr:nvSpPr>
        <xdr:cNvPr id="33" name="Text Box 1"/>
        <xdr:cNvSpPr txBox="1">
          <a:spLocks noChangeArrowheads="1"/>
        </xdr:cNvSpPr>
      </xdr:nvSpPr>
      <xdr:spPr>
        <a:xfrm>
          <a:off x="1447800" y="638175"/>
          <a:ext cx="104775" cy="434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</xdr:row>
      <xdr:rowOff>0</xdr:rowOff>
    </xdr:from>
    <xdr:ext cx="104775" cy="4343400"/>
    <xdr:sp fLocksText="0">
      <xdr:nvSpPr>
        <xdr:cNvPr id="34" name="Text Box 1"/>
        <xdr:cNvSpPr txBox="1">
          <a:spLocks noChangeArrowheads="1"/>
        </xdr:cNvSpPr>
      </xdr:nvSpPr>
      <xdr:spPr>
        <a:xfrm>
          <a:off x="1447800" y="638175"/>
          <a:ext cx="104775" cy="434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</xdr:row>
      <xdr:rowOff>0</xdr:rowOff>
    </xdr:from>
    <xdr:ext cx="104775" cy="4343400"/>
    <xdr:sp fLocksText="0">
      <xdr:nvSpPr>
        <xdr:cNvPr id="35" name="Text Box 1"/>
        <xdr:cNvSpPr txBox="1">
          <a:spLocks noChangeArrowheads="1"/>
        </xdr:cNvSpPr>
      </xdr:nvSpPr>
      <xdr:spPr>
        <a:xfrm>
          <a:off x="1447800" y="638175"/>
          <a:ext cx="104775" cy="434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</xdr:row>
      <xdr:rowOff>0</xdr:rowOff>
    </xdr:from>
    <xdr:ext cx="104775" cy="4343400"/>
    <xdr:sp fLocksText="0">
      <xdr:nvSpPr>
        <xdr:cNvPr id="36" name="Text Box 1"/>
        <xdr:cNvSpPr txBox="1">
          <a:spLocks noChangeArrowheads="1"/>
        </xdr:cNvSpPr>
      </xdr:nvSpPr>
      <xdr:spPr>
        <a:xfrm>
          <a:off x="1447800" y="638175"/>
          <a:ext cx="104775" cy="434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</xdr:row>
      <xdr:rowOff>0</xdr:rowOff>
    </xdr:from>
    <xdr:ext cx="104775" cy="4343400"/>
    <xdr:sp fLocksText="0">
      <xdr:nvSpPr>
        <xdr:cNvPr id="37" name="Text Box 1"/>
        <xdr:cNvSpPr txBox="1">
          <a:spLocks noChangeArrowheads="1"/>
        </xdr:cNvSpPr>
      </xdr:nvSpPr>
      <xdr:spPr>
        <a:xfrm>
          <a:off x="1447800" y="638175"/>
          <a:ext cx="104775" cy="434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</xdr:row>
      <xdr:rowOff>0</xdr:rowOff>
    </xdr:from>
    <xdr:ext cx="104775" cy="4343400"/>
    <xdr:sp fLocksText="0">
      <xdr:nvSpPr>
        <xdr:cNvPr id="38" name="Text Box 1"/>
        <xdr:cNvSpPr txBox="1">
          <a:spLocks noChangeArrowheads="1"/>
        </xdr:cNvSpPr>
      </xdr:nvSpPr>
      <xdr:spPr>
        <a:xfrm>
          <a:off x="1447800" y="638175"/>
          <a:ext cx="104775" cy="434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</xdr:row>
      <xdr:rowOff>0</xdr:rowOff>
    </xdr:from>
    <xdr:ext cx="104775" cy="4343400"/>
    <xdr:sp fLocksText="0">
      <xdr:nvSpPr>
        <xdr:cNvPr id="39" name="Text Box 1"/>
        <xdr:cNvSpPr txBox="1">
          <a:spLocks noChangeArrowheads="1"/>
        </xdr:cNvSpPr>
      </xdr:nvSpPr>
      <xdr:spPr>
        <a:xfrm>
          <a:off x="1447800" y="638175"/>
          <a:ext cx="104775" cy="434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</xdr:row>
      <xdr:rowOff>0</xdr:rowOff>
    </xdr:from>
    <xdr:ext cx="104775" cy="4343400"/>
    <xdr:sp fLocksText="0">
      <xdr:nvSpPr>
        <xdr:cNvPr id="40" name="Text Box 1"/>
        <xdr:cNvSpPr txBox="1">
          <a:spLocks noChangeArrowheads="1"/>
        </xdr:cNvSpPr>
      </xdr:nvSpPr>
      <xdr:spPr>
        <a:xfrm>
          <a:off x="1447800" y="638175"/>
          <a:ext cx="104775" cy="434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24650"/>
    <xdr:sp fLocksText="0">
      <xdr:nvSpPr>
        <xdr:cNvPr id="41" name="Text Box 1"/>
        <xdr:cNvSpPr txBox="1">
          <a:spLocks noChangeArrowheads="1"/>
        </xdr:cNvSpPr>
      </xdr:nvSpPr>
      <xdr:spPr>
        <a:xfrm>
          <a:off x="1447800" y="0"/>
          <a:ext cx="104775" cy="672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24650"/>
    <xdr:sp fLocksText="0">
      <xdr:nvSpPr>
        <xdr:cNvPr id="42" name="Text Box 1"/>
        <xdr:cNvSpPr txBox="1">
          <a:spLocks noChangeArrowheads="1"/>
        </xdr:cNvSpPr>
      </xdr:nvSpPr>
      <xdr:spPr>
        <a:xfrm>
          <a:off x="1447800" y="0"/>
          <a:ext cx="104775" cy="672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24650"/>
    <xdr:sp fLocksText="0">
      <xdr:nvSpPr>
        <xdr:cNvPr id="43" name="Text Box 1"/>
        <xdr:cNvSpPr txBox="1">
          <a:spLocks noChangeArrowheads="1"/>
        </xdr:cNvSpPr>
      </xdr:nvSpPr>
      <xdr:spPr>
        <a:xfrm>
          <a:off x="1447800" y="0"/>
          <a:ext cx="104775" cy="672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24650"/>
    <xdr:sp fLocksText="0">
      <xdr:nvSpPr>
        <xdr:cNvPr id="44" name="Text Box 1"/>
        <xdr:cNvSpPr txBox="1">
          <a:spLocks noChangeArrowheads="1"/>
        </xdr:cNvSpPr>
      </xdr:nvSpPr>
      <xdr:spPr>
        <a:xfrm>
          <a:off x="1447800" y="0"/>
          <a:ext cx="104775" cy="672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24650"/>
    <xdr:sp fLocksText="0">
      <xdr:nvSpPr>
        <xdr:cNvPr id="45" name="Text Box 1"/>
        <xdr:cNvSpPr txBox="1">
          <a:spLocks noChangeArrowheads="1"/>
        </xdr:cNvSpPr>
      </xdr:nvSpPr>
      <xdr:spPr>
        <a:xfrm>
          <a:off x="1447800" y="0"/>
          <a:ext cx="104775" cy="672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24650"/>
    <xdr:sp fLocksText="0">
      <xdr:nvSpPr>
        <xdr:cNvPr id="46" name="Text Box 1"/>
        <xdr:cNvSpPr txBox="1">
          <a:spLocks noChangeArrowheads="1"/>
        </xdr:cNvSpPr>
      </xdr:nvSpPr>
      <xdr:spPr>
        <a:xfrm>
          <a:off x="1447800" y="0"/>
          <a:ext cx="104775" cy="672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24650"/>
    <xdr:sp fLocksText="0">
      <xdr:nvSpPr>
        <xdr:cNvPr id="47" name="Text Box 1"/>
        <xdr:cNvSpPr txBox="1">
          <a:spLocks noChangeArrowheads="1"/>
        </xdr:cNvSpPr>
      </xdr:nvSpPr>
      <xdr:spPr>
        <a:xfrm>
          <a:off x="1447800" y="0"/>
          <a:ext cx="104775" cy="672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24650"/>
    <xdr:sp fLocksText="0">
      <xdr:nvSpPr>
        <xdr:cNvPr id="48" name="Text Box 1"/>
        <xdr:cNvSpPr txBox="1">
          <a:spLocks noChangeArrowheads="1"/>
        </xdr:cNvSpPr>
      </xdr:nvSpPr>
      <xdr:spPr>
        <a:xfrm>
          <a:off x="1447800" y="0"/>
          <a:ext cx="104775" cy="672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24650"/>
    <xdr:sp fLocksText="0">
      <xdr:nvSpPr>
        <xdr:cNvPr id="49" name="Text Box 1"/>
        <xdr:cNvSpPr txBox="1">
          <a:spLocks noChangeArrowheads="1"/>
        </xdr:cNvSpPr>
      </xdr:nvSpPr>
      <xdr:spPr>
        <a:xfrm>
          <a:off x="1447800" y="0"/>
          <a:ext cx="104775" cy="672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467225"/>
    <xdr:sp fLocksText="0">
      <xdr:nvSpPr>
        <xdr:cNvPr id="50" name="Text Box 1"/>
        <xdr:cNvSpPr txBox="1">
          <a:spLocks noChangeArrowheads="1"/>
        </xdr:cNvSpPr>
      </xdr:nvSpPr>
      <xdr:spPr>
        <a:xfrm>
          <a:off x="1447800" y="392868150"/>
          <a:ext cx="104775" cy="446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467225"/>
    <xdr:sp fLocksText="0">
      <xdr:nvSpPr>
        <xdr:cNvPr id="51" name="Text Box 1"/>
        <xdr:cNvSpPr txBox="1">
          <a:spLocks noChangeArrowheads="1"/>
        </xdr:cNvSpPr>
      </xdr:nvSpPr>
      <xdr:spPr>
        <a:xfrm>
          <a:off x="1447800" y="392868150"/>
          <a:ext cx="104775" cy="446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467225"/>
    <xdr:sp fLocksText="0">
      <xdr:nvSpPr>
        <xdr:cNvPr id="52" name="Text Box 1"/>
        <xdr:cNvSpPr txBox="1">
          <a:spLocks noChangeArrowheads="1"/>
        </xdr:cNvSpPr>
      </xdr:nvSpPr>
      <xdr:spPr>
        <a:xfrm>
          <a:off x="1447800" y="392868150"/>
          <a:ext cx="104775" cy="446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467225"/>
    <xdr:sp fLocksText="0">
      <xdr:nvSpPr>
        <xdr:cNvPr id="53" name="Text Box 1"/>
        <xdr:cNvSpPr txBox="1">
          <a:spLocks noChangeArrowheads="1"/>
        </xdr:cNvSpPr>
      </xdr:nvSpPr>
      <xdr:spPr>
        <a:xfrm>
          <a:off x="1447800" y="392868150"/>
          <a:ext cx="104775" cy="446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467225"/>
    <xdr:sp fLocksText="0">
      <xdr:nvSpPr>
        <xdr:cNvPr id="54" name="Text Box 1"/>
        <xdr:cNvSpPr txBox="1">
          <a:spLocks noChangeArrowheads="1"/>
        </xdr:cNvSpPr>
      </xdr:nvSpPr>
      <xdr:spPr>
        <a:xfrm>
          <a:off x="1447800" y="392868150"/>
          <a:ext cx="104775" cy="446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467225"/>
    <xdr:sp fLocksText="0">
      <xdr:nvSpPr>
        <xdr:cNvPr id="55" name="Text Box 1"/>
        <xdr:cNvSpPr txBox="1">
          <a:spLocks noChangeArrowheads="1"/>
        </xdr:cNvSpPr>
      </xdr:nvSpPr>
      <xdr:spPr>
        <a:xfrm>
          <a:off x="1447800" y="392868150"/>
          <a:ext cx="104775" cy="446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467225"/>
    <xdr:sp fLocksText="0">
      <xdr:nvSpPr>
        <xdr:cNvPr id="56" name="Text Box 1"/>
        <xdr:cNvSpPr txBox="1">
          <a:spLocks noChangeArrowheads="1"/>
        </xdr:cNvSpPr>
      </xdr:nvSpPr>
      <xdr:spPr>
        <a:xfrm>
          <a:off x="1447800" y="392868150"/>
          <a:ext cx="104775" cy="446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467225"/>
    <xdr:sp fLocksText="0">
      <xdr:nvSpPr>
        <xdr:cNvPr id="57" name="Text Box 1"/>
        <xdr:cNvSpPr txBox="1">
          <a:spLocks noChangeArrowheads="1"/>
        </xdr:cNvSpPr>
      </xdr:nvSpPr>
      <xdr:spPr>
        <a:xfrm>
          <a:off x="1447800" y="392868150"/>
          <a:ext cx="104775" cy="446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467225"/>
    <xdr:sp fLocksText="0">
      <xdr:nvSpPr>
        <xdr:cNvPr id="58" name="Text Box 1"/>
        <xdr:cNvSpPr txBox="1">
          <a:spLocks noChangeArrowheads="1"/>
        </xdr:cNvSpPr>
      </xdr:nvSpPr>
      <xdr:spPr>
        <a:xfrm>
          <a:off x="1447800" y="392868150"/>
          <a:ext cx="104775" cy="446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467225"/>
    <xdr:sp fLocksText="0">
      <xdr:nvSpPr>
        <xdr:cNvPr id="59" name="Text Box 1"/>
        <xdr:cNvSpPr txBox="1">
          <a:spLocks noChangeArrowheads="1"/>
        </xdr:cNvSpPr>
      </xdr:nvSpPr>
      <xdr:spPr>
        <a:xfrm>
          <a:off x="1447800" y="392868150"/>
          <a:ext cx="104775" cy="446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467225"/>
    <xdr:sp fLocksText="0">
      <xdr:nvSpPr>
        <xdr:cNvPr id="60" name="Text Box 1"/>
        <xdr:cNvSpPr txBox="1">
          <a:spLocks noChangeArrowheads="1"/>
        </xdr:cNvSpPr>
      </xdr:nvSpPr>
      <xdr:spPr>
        <a:xfrm>
          <a:off x="1447800" y="392868150"/>
          <a:ext cx="104775" cy="446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467225"/>
    <xdr:sp fLocksText="0">
      <xdr:nvSpPr>
        <xdr:cNvPr id="61" name="Text Box 1"/>
        <xdr:cNvSpPr txBox="1">
          <a:spLocks noChangeArrowheads="1"/>
        </xdr:cNvSpPr>
      </xdr:nvSpPr>
      <xdr:spPr>
        <a:xfrm>
          <a:off x="1447800" y="392868150"/>
          <a:ext cx="104775" cy="446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467225"/>
    <xdr:sp fLocksText="0">
      <xdr:nvSpPr>
        <xdr:cNvPr id="62" name="Text Box 1"/>
        <xdr:cNvSpPr txBox="1">
          <a:spLocks noChangeArrowheads="1"/>
        </xdr:cNvSpPr>
      </xdr:nvSpPr>
      <xdr:spPr>
        <a:xfrm>
          <a:off x="1447800" y="392868150"/>
          <a:ext cx="104775" cy="446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467225"/>
    <xdr:sp fLocksText="0">
      <xdr:nvSpPr>
        <xdr:cNvPr id="63" name="Text Box 1"/>
        <xdr:cNvSpPr txBox="1">
          <a:spLocks noChangeArrowheads="1"/>
        </xdr:cNvSpPr>
      </xdr:nvSpPr>
      <xdr:spPr>
        <a:xfrm>
          <a:off x="1447800" y="392868150"/>
          <a:ext cx="104775" cy="446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467225"/>
    <xdr:sp fLocksText="0">
      <xdr:nvSpPr>
        <xdr:cNvPr id="64" name="Text Box 1"/>
        <xdr:cNvSpPr txBox="1">
          <a:spLocks noChangeArrowheads="1"/>
        </xdr:cNvSpPr>
      </xdr:nvSpPr>
      <xdr:spPr>
        <a:xfrm>
          <a:off x="1447800" y="392868150"/>
          <a:ext cx="104775" cy="446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467225"/>
    <xdr:sp fLocksText="0">
      <xdr:nvSpPr>
        <xdr:cNvPr id="65" name="Text Box 1"/>
        <xdr:cNvSpPr txBox="1">
          <a:spLocks noChangeArrowheads="1"/>
        </xdr:cNvSpPr>
      </xdr:nvSpPr>
      <xdr:spPr>
        <a:xfrm>
          <a:off x="1447800" y="392868150"/>
          <a:ext cx="104775" cy="446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467225"/>
    <xdr:sp fLocksText="0">
      <xdr:nvSpPr>
        <xdr:cNvPr id="66" name="Text Box 1"/>
        <xdr:cNvSpPr txBox="1">
          <a:spLocks noChangeArrowheads="1"/>
        </xdr:cNvSpPr>
      </xdr:nvSpPr>
      <xdr:spPr>
        <a:xfrm>
          <a:off x="1447800" y="392868150"/>
          <a:ext cx="104775" cy="446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467225"/>
    <xdr:sp fLocksText="0">
      <xdr:nvSpPr>
        <xdr:cNvPr id="67" name="Text Box 1"/>
        <xdr:cNvSpPr txBox="1">
          <a:spLocks noChangeArrowheads="1"/>
        </xdr:cNvSpPr>
      </xdr:nvSpPr>
      <xdr:spPr>
        <a:xfrm>
          <a:off x="1447800" y="392868150"/>
          <a:ext cx="104775" cy="446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467225"/>
    <xdr:sp fLocksText="0">
      <xdr:nvSpPr>
        <xdr:cNvPr id="68" name="Text Box 1"/>
        <xdr:cNvSpPr txBox="1">
          <a:spLocks noChangeArrowheads="1"/>
        </xdr:cNvSpPr>
      </xdr:nvSpPr>
      <xdr:spPr>
        <a:xfrm>
          <a:off x="1447800" y="392868150"/>
          <a:ext cx="104775" cy="446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467225"/>
    <xdr:sp fLocksText="0">
      <xdr:nvSpPr>
        <xdr:cNvPr id="69" name="Text Box 1"/>
        <xdr:cNvSpPr txBox="1">
          <a:spLocks noChangeArrowheads="1"/>
        </xdr:cNvSpPr>
      </xdr:nvSpPr>
      <xdr:spPr>
        <a:xfrm>
          <a:off x="1447800" y="392868150"/>
          <a:ext cx="104775" cy="446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70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71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72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73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74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75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76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77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78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79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80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81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82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83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84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85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86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87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88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89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90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91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92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93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94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95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96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97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98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99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100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101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102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103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104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105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106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107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108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109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110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111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112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113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114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115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116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117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6734175"/>
    <xdr:sp fLocksText="0">
      <xdr:nvSpPr>
        <xdr:cNvPr id="118" name="Text Box 1"/>
        <xdr:cNvSpPr txBox="1">
          <a:spLocks noChangeArrowheads="1"/>
        </xdr:cNvSpPr>
      </xdr:nvSpPr>
      <xdr:spPr>
        <a:xfrm>
          <a:off x="1447800" y="0"/>
          <a:ext cx="104775" cy="6734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7391400"/>
    <xdr:sp fLocksText="0">
      <xdr:nvSpPr>
        <xdr:cNvPr id="119" name="Text Box 1"/>
        <xdr:cNvSpPr txBox="1">
          <a:spLocks noChangeArrowheads="1"/>
        </xdr:cNvSpPr>
      </xdr:nvSpPr>
      <xdr:spPr>
        <a:xfrm>
          <a:off x="1447800" y="0"/>
          <a:ext cx="104775" cy="7391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7162800"/>
    <xdr:sp fLocksText="0">
      <xdr:nvSpPr>
        <xdr:cNvPr id="120" name="Text Box 1"/>
        <xdr:cNvSpPr txBox="1">
          <a:spLocks noChangeArrowheads="1"/>
        </xdr:cNvSpPr>
      </xdr:nvSpPr>
      <xdr:spPr>
        <a:xfrm>
          <a:off x="1447800" y="0"/>
          <a:ext cx="104775" cy="716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7162800"/>
    <xdr:sp fLocksText="0">
      <xdr:nvSpPr>
        <xdr:cNvPr id="121" name="Text Box 1"/>
        <xdr:cNvSpPr txBox="1">
          <a:spLocks noChangeArrowheads="1"/>
        </xdr:cNvSpPr>
      </xdr:nvSpPr>
      <xdr:spPr>
        <a:xfrm>
          <a:off x="1447800" y="0"/>
          <a:ext cx="104775" cy="716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7162800"/>
    <xdr:sp fLocksText="0">
      <xdr:nvSpPr>
        <xdr:cNvPr id="122" name="Text Box 1"/>
        <xdr:cNvSpPr txBox="1">
          <a:spLocks noChangeArrowheads="1"/>
        </xdr:cNvSpPr>
      </xdr:nvSpPr>
      <xdr:spPr>
        <a:xfrm>
          <a:off x="1447800" y="0"/>
          <a:ext cx="104775" cy="716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7162800"/>
    <xdr:sp fLocksText="0">
      <xdr:nvSpPr>
        <xdr:cNvPr id="123" name="Text Box 1"/>
        <xdr:cNvSpPr txBox="1">
          <a:spLocks noChangeArrowheads="1"/>
        </xdr:cNvSpPr>
      </xdr:nvSpPr>
      <xdr:spPr>
        <a:xfrm>
          <a:off x="1447800" y="0"/>
          <a:ext cx="104775" cy="716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7162800"/>
    <xdr:sp fLocksText="0">
      <xdr:nvSpPr>
        <xdr:cNvPr id="124" name="Text Box 1"/>
        <xdr:cNvSpPr txBox="1">
          <a:spLocks noChangeArrowheads="1"/>
        </xdr:cNvSpPr>
      </xdr:nvSpPr>
      <xdr:spPr>
        <a:xfrm>
          <a:off x="1447800" y="0"/>
          <a:ext cx="104775" cy="716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7162800"/>
    <xdr:sp fLocksText="0">
      <xdr:nvSpPr>
        <xdr:cNvPr id="125" name="Text Box 1"/>
        <xdr:cNvSpPr txBox="1">
          <a:spLocks noChangeArrowheads="1"/>
        </xdr:cNvSpPr>
      </xdr:nvSpPr>
      <xdr:spPr>
        <a:xfrm>
          <a:off x="1447800" y="0"/>
          <a:ext cx="104775" cy="716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7162800"/>
    <xdr:sp fLocksText="0">
      <xdr:nvSpPr>
        <xdr:cNvPr id="126" name="Text Box 1"/>
        <xdr:cNvSpPr txBox="1">
          <a:spLocks noChangeArrowheads="1"/>
        </xdr:cNvSpPr>
      </xdr:nvSpPr>
      <xdr:spPr>
        <a:xfrm>
          <a:off x="1447800" y="0"/>
          <a:ext cx="104775" cy="716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7162800"/>
    <xdr:sp fLocksText="0">
      <xdr:nvSpPr>
        <xdr:cNvPr id="127" name="Text Box 1"/>
        <xdr:cNvSpPr txBox="1">
          <a:spLocks noChangeArrowheads="1"/>
        </xdr:cNvSpPr>
      </xdr:nvSpPr>
      <xdr:spPr>
        <a:xfrm>
          <a:off x="1447800" y="0"/>
          <a:ext cx="104775" cy="716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7162800"/>
    <xdr:sp fLocksText="0">
      <xdr:nvSpPr>
        <xdr:cNvPr id="128" name="Text Box 1"/>
        <xdr:cNvSpPr txBox="1">
          <a:spLocks noChangeArrowheads="1"/>
        </xdr:cNvSpPr>
      </xdr:nvSpPr>
      <xdr:spPr>
        <a:xfrm>
          <a:off x="1447800" y="0"/>
          <a:ext cx="104775" cy="716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7162800"/>
    <xdr:sp fLocksText="0">
      <xdr:nvSpPr>
        <xdr:cNvPr id="129" name="Text Box 1"/>
        <xdr:cNvSpPr txBox="1">
          <a:spLocks noChangeArrowheads="1"/>
        </xdr:cNvSpPr>
      </xdr:nvSpPr>
      <xdr:spPr>
        <a:xfrm>
          <a:off x="1447800" y="0"/>
          <a:ext cx="104775" cy="716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7162800"/>
    <xdr:sp fLocksText="0">
      <xdr:nvSpPr>
        <xdr:cNvPr id="130" name="Text Box 1"/>
        <xdr:cNvSpPr txBox="1">
          <a:spLocks noChangeArrowheads="1"/>
        </xdr:cNvSpPr>
      </xdr:nvSpPr>
      <xdr:spPr>
        <a:xfrm>
          <a:off x="1447800" y="0"/>
          <a:ext cx="104775" cy="716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7162800"/>
    <xdr:sp fLocksText="0">
      <xdr:nvSpPr>
        <xdr:cNvPr id="131" name="Text Box 1"/>
        <xdr:cNvSpPr txBox="1">
          <a:spLocks noChangeArrowheads="1"/>
        </xdr:cNvSpPr>
      </xdr:nvSpPr>
      <xdr:spPr>
        <a:xfrm>
          <a:off x="1447800" y="0"/>
          <a:ext cx="104775" cy="716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7162800"/>
    <xdr:sp fLocksText="0">
      <xdr:nvSpPr>
        <xdr:cNvPr id="132" name="Text Box 1"/>
        <xdr:cNvSpPr txBox="1">
          <a:spLocks noChangeArrowheads="1"/>
        </xdr:cNvSpPr>
      </xdr:nvSpPr>
      <xdr:spPr>
        <a:xfrm>
          <a:off x="1447800" y="0"/>
          <a:ext cx="104775" cy="716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7162800"/>
    <xdr:sp fLocksText="0">
      <xdr:nvSpPr>
        <xdr:cNvPr id="133" name="Text Box 1"/>
        <xdr:cNvSpPr txBox="1">
          <a:spLocks noChangeArrowheads="1"/>
        </xdr:cNvSpPr>
      </xdr:nvSpPr>
      <xdr:spPr>
        <a:xfrm>
          <a:off x="1447800" y="0"/>
          <a:ext cx="104775" cy="716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7162800"/>
    <xdr:sp fLocksText="0">
      <xdr:nvSpPr>
        <xdr:cNvPr id="134" name="Text Box 1"/>
        <xdr:cNvSpPr txBox="1">
          <a:spLocks noChangeArrowheads="1"/>
        </xdr:cNvSpPr>
      </xdr:nvSpPr>
      <xdr:spPr>
        <a:xfrm>
          <a:off x="1447800" y="0"/>
          <a:ext cx="104775" cy="716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7162800"/>
    <xdr:sp fLocksText="0">
      <xdr:nvSpPr>
        <xdr:cNvPr id="135" name="Text Box 1"/>
        <xdr:cNvSpPr txBox="1">
          <a:spLocks noChangeArrowheads="1"/>
        </xdr:cNvSpPr>
      </xdr:nvSpPr>
      <xdr:spPr>
        <a:xfrm>
          <a:off x="1447800" y="0"/>
          <a:ext cx="104775" cy="716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7162800"/>
    <xdr:sp fLocksText="0">
      <xdr:nvSpPr>
        <xdr:cNvPr id="136" name="Text Box 1"/>
        <xdr:cNvSpPr txBox="1">
          <a:spLocks noChangeArrowheads="1"/>
        </xdr:cNvSpPr>
      </xdr:nvSpPr>
      <xdr:spPr>
        <a:xfrm>
          <a:off x="1447800" y="0"/>
          <a:ext cx="104775" cy="716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7162800"/>
    <xdr:sp fLocksText="0">
      <xdr:nvSpPr>
        <xdr:cNvPr id="137" name="Text Box 1"/>
        <xdr:cNvSpPr txBox="1">
          <a:spLocks noChangeArrowheads="1"/>
        </xdr:cNvSpPr>
      </xdr:nvSpPr>
      <xdr:spPr>
        <a:xfrm>
          <a:off x="1447800" y="0"/>
          <a:ext cx="104775" cy="716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7162800"/>
    <xdr:sp fLocksText="0">
      <xdr:nvSpPr>
        <xdr:cNvPr id="138" name="Text Box 1"/>
        <xdr:cNvSpPr txBox="1">
          <a:spLocks noChangeArrowheads="1"/>
        </xdr:cNvSpPr>
      </xdr:nvSpPr>
      <xdr:spPr>
        <a:xfrm>
          <a:off x="1447800" y="0"/>
          <a:ext cx="104775" cy="716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7162800"/>
    <xdr:sp fLocksText="0">
      <xdr:nvSpPr>
        <xdr:cNvPr id="139" name="Text Box 1"/>
        <xdr:cNvSpPr txBox="1">
          <a:spLocks noChangeArrowheads="1"/>
        </xdr:cNvSpPr>
      </xdr:nvSpPr>
      <xdr:spPr>
        <a:xfrm>
          <a:off x="1447800" y="0"/>
          <a:ext cx="104775" cy="716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7162800"/>
    <xdr:sp fLocksText="0">
      <xdr:nvSpPr>
        <xdr:cNvPr id="140" name="Text Box 1"/>
        <xdr:cNvSpPr txBox="1">
          <a:spLocks noChangeArrowheads="1"/>
        </xdr:cNvSpPr>
      </xdr:nvSpPr>
      <xdr:spPr>
        <a:xfrm>
          <a:off x="1447800" y="0"/>
          <a:ext cx="104775" cy="716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7162800"/>
    <xdr:sp fLocksText="0">
      <xdr:nvSpPr>
        <xdr:cNvPr id="141" name="Text Box 1"/>
        <xdr:cNvSpPr txBox="1">
          <a:spLocks noChangeArrowheads="1"/>
        </xdr:cNvSpPr>
      </xdr:nvSpPr>
      <xdr:spPr>
        <a:xfrm>
          <a:off x="1447800" y="0"/>
          <a:ext cx="104775" cy="716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7162800"/>
    <xdr:sp fLocksText="0">
      <xdr:nvSpPr>
        <xdr:cNvPr id="142" name="Text Box 1"/>
        <xdr:cNvSpPr txBox="1">
          <a:spLocks noChangeArrowheads="1"/>
        </xdr:cNvSpPr>
      </xdr:nvSpPr>
      <xdr:spPr>
        <a:xfrm>
          <a:off x="1447800" y="0"/>
          <a:ext cx="104775" cy="716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7162800"/>
    <xdr:sp fLocksText="0">
      <xdr:nvSpPr>
        <xdr:cNvPr id="143" name="Text Box 1"/>
        <xdr:cNvSpPr txBox="1">
          <a:spLocks noChangeArrowheads="1"/>
        </xdr:cNvSpPr>
      </xdr:nvSpPr>
      <xdr:spPr>
        <a:xfrm>
          <a:off x="1447800" y="0"/>
          <a:ext cx="104775" cy="716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7162800"/>
    <xdr:sp fLocksText="0">
      <xdr:nvSpPr>
        <xdr:cNvPr id="144" name="Text Box 1"/>
        <xdr:cNvSpPr txBox="1">
          <a:spLocks noChangeArrowheads="1"/>
        </xdr:cNvSpPr>
      </xdr:nvSpPr>
      <xdr:spPr>
        <a:xfrm>
          <a:off x="1447800" y="0"/>
          <a:ext cx="104775" cy="716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7162800"/>
    <xdr:sp fLocksText="0">
      <xdr:nvSpPr>
        <xdr:cNvPr id="145" name="Text Box 1"/>
        <xdr:cNvSpPr txBox="1">
          <a:spLocks noChangeArrowheads="1"/>
        </xdr:cNvSpPr>
      </xdr:nvSpPr>
      <xdr:spPr>
        <a:xfrm>
          <a:off x="1447800" y="0"/>
          <a:ext cx="104775" cy="716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7162800"/>
    <xdr:sp fLocksText="0">
      <xdr:nvSpPr>
        <xdr:cNvPr id="146" name="Text Box 1"/>
        <xdr:cNvSpPr txBox="1">
          <a:spLocks noChangeArrowheads="1"/>
        </xdr:cNvSpPr>
      </xdr:nvSpPr>
      <xdr:spPr>
        <a:xfrm>
          <a:off x="1447800" y="0"/>
          <a:ext cx="104775" cy="716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7162800"/>
    <xdr:sp fLocksText="0">
      <xdr:nvSpPr>
        <xdr:cNvPr id="147" name="Text Box 1"/>
        <xdr:cNvSpPr txBox="1">
          <a:spLocks noChangeArrowheads="1"/>
        </xdr:cNvSpPr>
      </xdr:nvSpPr>
      <xdr:spPr>
        <a:xfrm>
          <a:off x="1447800" y="0"/>
          <a:ext cx="104775" cy="716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7162800"/>
    <xdr:sp fLocksText="0">
      <xdr:nvSpPr>
        <xdr:cNvPr id="148" name="Text Box 1"/>
        <xdr:cNvSpPr txBox="1">
          <a:spLocks noChangeArrowheads="1"/>
        </xdr:cNvSpPr>
      </xdr:nvSpPr>
      <xdr:spPr>
        <a:xfrm>
          <a:off x="1447800" y="0"/>
          <a:ext cx="104775" cy="716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7162800"/>
    <xdr:sp fLocksText="0">
      <xdr:nvSpPr>
        <xdr:cNvPr id="149" name="Text Box 1"/>
        <xdr:cNvSpPr txBox="1">
          <a:spLocks noChangeArrowheads="1"/>
        </xdr:cNvSpPr>
      </xdr:nvSpPr>
      <xdr:spPr>
        <a:xfrm>
          <a:off x="1447800" y="0"/>
          <a:ext cx="104775" cy="716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7162800"/>
    <xdr:sp fLocksText="0">
      <xdr:nvSpPr>
        <xdr:cNvPr id="150" name="Text Box 1"/>
        <xdr:cNvSpPr txBox="1">
          <a:spLocks noChangeArrowheads="1"/>
        </xdr:cNvSpPr>
      </xdr:nvSpPr>
      <xdr:spPr>
        <a:xfrm>
          <a:off x="1447800" y="0"/>
          <a:ext cx="104775" cy="716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7162800"/>
    <xdr:sp fLocksText="0">
      <xdr:nvSpPr>
        <xdr:cNvPr id="151" name="Text Box 1"/>
        <xdr:cNvSpPr txBox="1">
          <a:spLocks noChangeArrowheads="1"/>
        </xdr:cNvSpPr>
      </xdr:nvSpPr>
      <xdr:spPr>
        <a:xfrm>
          <a:off x="1447800" y="0"/>
          <a:ext cx="104775" cy="716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7162800"/>
    <xdr:sp fLocksText="0">
      <xdr:nvSpPr>
        <xdr:cNvPr id="152" name="Text Box 1"/>
        <xdr:cNvSpPr txBox="1">
          <a:spLocks noChangeArrowheads="1"/>
        </xdr:cNvSpPr>
      </xdr:nvSpPr>
      <xdr:spPr>
        <a:xfrm>
          <a:off x="1447800" y="0"/>
          <a:ext cx="104775" cy="716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7162800"/>
    <xdr:sp fLocksText="0">
      <xdr:nvSpPr>
        <xdr:cNvPr id="153" name="Text Box 1"/>
        <xdr:cNvSpPr txBox="1">
          <a:spLocks noChangeArrowheads="1"/>
        </xdr:cNvSpPr>
      </xdr:nvSpPr>
      <xdr:spPr>
        <a:xfrm>
          <a:off x="1447800" y="0"/>
          <a:ext cx="104775" cy="716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7162800"/>
    <xdr:sp fLocksText="0">
      <xdr:nvSpPr>
        <xdr:cNvPr id="154" name="Text Box 1"/>
        <xdr:cNvSpPr txBox="1">
          <a:spLocks noChangeArrowheads="1"/>
        </xdr:cNvSpPr>
      </xdr:nvSpPr>
      <xdr:spPr>
        <a:xfrm>
          <a:off x="1447800" y="0"/>
          <a:ext cx="104775" cy="716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7162800"/>
    <xdr:sp fLocksText="0">
      <xdr:nvSpPr>
        <xdr:cNvPr id="155" name="Text Box 1"/>
        <xdr:cNvSpPr txBox="1">
          <a:spLocks noChangeArrowheads="1"/>
        </xdr:cNvSpPr>
      </xdr:nvSpPr>
      <xdr:spPr>
        <a:xfrm>
          <a:off x="1447800" y="0"/>
          <a:ext cx="104775" cy="716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7162800"/>
    <xdr:sp fLocksText="0">
      <xdr:nvSpPr>
        <xdr:cNvPr id="156" name="Text Box 1"/>
        <xdr:cNvSpPr txBox="1">
          <a:spLocks noChangeArrowheads="1"/>
        </xdr:cNvSpPr>
      </xdr:nvSpPr>
      <xdr:spPr>
        <a:xfrm>
          <a:off x="1447800" y="0"/>
          <a:ext cx="104775" cy="716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7162800"/>
    <xdr:sp fLocksText="0">
      <xdr:nvSpPr>
        <xdr:cNvPr id="157" name="Text Box 1"/>
        <xdr:cNvSpPr txBox="1">
          <a:spLocks noChangeArrowheads="1"/>
        </xdr:cNvSpPr>
      </xdr:nvSpPr>
      <xdr:spPr>
        <a:xfrm>
          <a:off x="1447800" y="0"/>
          <a:ext cx="104775" cy="716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7162800"/>
    <xdr:sp fLocksText="0">
      <xdr:nvSpPr>
        <xdr:cNvPr id="158" name="Text Box 1"/>
        <xdr:cNvSpPr txBox="1">
          <a:spLocks noChangeArrowheads="1"/>
        </xdr:cNvSpPr>
      </xdr:nvSpPr>
      <xdr:spPr>
        <a:xfrm>
          <a:off x="1447800" y="0"/>
          <a:ext cx="104775" cy="716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0</xdr:row>
      <xdr:rowOff>0</xdr:rowOff>
    </xdr:from>
    <xdr:ext cx="104775" cy="7162800"/>
    <xdr:sp fLocksText="0">
      <xdr:nvSpPr>
        <xdr:cNvPr id="159" name="Text Box 1"/>
        <xdr:cNvSpPr txBox="1">
          <a:spLocks noChangeArrowheads="1"/>
        </xdr:cNvSpPr>
      </xdr:nvSpPr>
      <xdr:spPr>
        <a:xfrm>
          <a:off x="1447800" y="0"/>
          <a:ext cx="104775" cy="716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12</xdr:row>
      <xdr:rowOff>0</xdr:rowOff>
    </xdr:from>
    <xdr:ext cx="104775" cy="4924425"/>
    <xdr:sp fLocksText="0">
      <xdr:nvSpPr>
        <xdr:cNvPr id="160" name="Text Box 1"/>
        <xdr:cNvSpPr txBox="1">
          <a:spLocks noChangeArrowheads="1"/>
        </xdr:cNvSpPr>
      </xdr:nvSpPr>
      <xdr:spPr>
        <a:xfrm>
          <a:off x="1447800" y="2466975"/>
          <a:ext cx="104775" cy="492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12</xdr:row>
      <xdr:rowOff>0</xdr:rowOff>
    </xdr:from>
    <xdr:ext cx="104775" cy="4924425"/>
    <xdr:sp fLocksText="0">
      <xdr:nvSpPr>
        <xdr:cNvPr id="161" name="Text Box 1"/>
        <xdr:cNvSpPr txBox="1">
          <a:spLocks noChangeArrowheads="1"/>
        </xdr:cNvSpPr>
      </xdr:nvSpPr>
      <xdr:spPr>
        <a:xfrm>
          <a:off x="1447800" y="2466975"/>
          <a:ext cx="104775" cy="492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12</xdr:row>
      <xdr:rowOff>0</xdr:rowOff>
    </xdr:from>
    <xdr:ext cx="104775" cy="4924425"/>
    <xdr:sp fLocksText="0">
      <xdr:nvSpPr>
        <xdr:cNvPr id="162" name="Text Box 1"/>
        <xdr:cNvSpPr txBox="1">
          <a:spLocks noChangeArrowheads="1"/>
        </xdr:cNvSpPr>
      </xdr:nvSpPr>
      <xdr:spPr>
        <a:xfrm>
          <a:off x="1447800" y="2466975"/>
          <a:ext cx="104775" cy="492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12</xdr:row>
      <xdr:rowOff>0</xdr:rowOff>
    </xdr:from>
    <xdr:ext cx="104775" cy="4924425"/>
    <xdr:sp fLocksText="0">
      <xdr:nvSpPr>
        <xdr:cNvPr id="163" name="Text Box 1"/>
        <xdr:cNvSpPr txBox="1">
          <a:spLocks noChangeArrowheads="1"/>
        </xdr:cNvSpPr>
      </xdr:nvSpPr>
      <xdr:spPr>
        <a:xfrm>
          <a:off x="1447800" y="2466975"/>
          <a:ext cx="104775" cy="492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12</xdr:row>
      <xdr:rowOff>0</xdr:rowOff>
    </xdr:from>
    <xdr:ext cx="104775" cy="4924425"/>
    <xdr:sp fLocksText="0">
      <xdr:nvSpPr>
        <xdr:cNvPr id="164" name="Text Box 1"/>
        <xdr:cNvSpPr txBox="1">
          <a:spLocks noChangeArrowheads="1"/>
        </xdr:cNvSpPr>
      </xdr:nvSpPr>
      <xdr:spPr>
        <a:xfrm>
          <a:off x="1447800" y="2466975"/>
          <a:ext cx="104775" cy="492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12</xdr:row>
      <xdr:rowOff>0</xdr:rowOff>
    </xdr:from>
    <xdr:ext cx="104775" cy="4924425"/>
    <xdr:sp fLocksText="0">
      <xdr:nvSpPr>
        <xdr:cNvPr id="165" name="Text Box 1"/>
        <xdr:cNvSpPr txBox="1">
          <a:spLocks noChangeArrowheads="1"/>
        </xdr:cNvSpPr>
      </xdr:nvSpPr>
      <xdr:spPr>
        <a:xfrm>
          <a:off x="1447800" y="2466975"/>
          <a:ext cx="104775" cy="492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12</xdr:row>
      <xdr:rowOff>0</xdr:rowOff>
    </xdr:from>
    <xdr:ext cx="104775" cy="4924425"/>
    <xdr:sp fLocksText="0">
      <xdr:nvSpPr>
        <xdr:cNvPr id="166" name="Text Box 1"/>
        <xdr:cNvSpPr txBox="1">
          <a:spLocks noChangeArrowheads="1"/>
        </xdr:cNvSpPr>
      </xdr:nvSpPr>
      <xdr:spPr>
        <a:xfrm>
          <a:off x="1447800" y="2466975"/>
          <a:ext cx="104775" cy="492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12</xdr:row>
      <xdr:rowOff>0</xdr:rowOff>
    </xdr:from>
    <xdr:ext cx="104775" cy="4924425"/>
    <xdr:sp fLocksText="0">
      <xdr:nvSpPr>
        <xdr:cNvPr id="167" name="Text Box 1"/>
        <xdr:cNvSpPr txBox="1">
          <a:spLocks noChangeArrowheads="1"/>
        </xdr:cNvSpPr>
      </xdr:nvSpPr>
      <xdr:spPr>
        <a:xfrm>
          <a:off x="1447800" y="2466975"/>
          <a:ext cx="104775" cy="492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12</xdr:row>
      <xdr:rowOff>0</xdr:rowOff>
    </xdr:from>
    <xdr:ext cx="104775" cy="4924425"/>
    <xdr:sp fLocksText="0">
      <xdr:nvSpPr>
        <xdr:cNvPr id="168" name="Text Box 1"/>
        <xdr:cNvSpPr txBox="1">
          <a:spLocks noChangeArrowheads="1"/>
        </xdr:cNvSpPr>
      </xdr:nvSpPr>
      <xdr:spPr>
        <a:xfrm>
          <a:off x="1447800" y="2466975"/>
          <a:ext cx="104775" cy="492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12</xdr:row>
      <xdr:rowOff>0</xdr:rowOff>
    </xdr:from>
    <xdr:ext cx="104775" cy="4924425"/>
    <xdr:sp fLocksText="0">
      <xdr:nvSpPr>
        <xdr:cNvPr id="169" name="Text Box 1"/>
        <xdr:cNvSpPr txBox="1">
          <a:spLocks noChangeArrowheads="1"/>
        </xdr:cNvSpPr>
      </xdr:nvSpPr>
      <xdr:spPr>
        <a:xfrm>
          <a:off x="1447800" y="2466975"/>
          <a:ext cx="104775" cy="492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12</xdr:row>
      <xdr:rowOff>0</xdr:rowOff>
    </xdr:from>
    <xdr:ext cx="104775" cy="4924425"/>
    <xdr:sp fLocksText="0">
      <xdr:nvSpPr>
        <xdr:cNvPr id="170" name="Text Box 1"/>
        <xdr:cNvSpPr txBox="1">
          <a:spLocks noChangeArrowheads="1"/>
        </xdr:cNvSpPr>
      </xdr:nvSpPr>
      <xdr:spPr>
        <a:xfrm>
          <a:off x="1447800" y="2466975"/>
          <a:ext cx="104775" cy="492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12</xdr:row>
      <xdr:rowOff>0</xdr:rowOff>
    </xdr:from>
    <xdr:ext cx="104775" cy="4924425"/>
    <xdr:sp fLocksText="0">
      <xdr:nvSpPr>
        <xdr:cNvPr id="171" name="Text Box 1"/>
        <xdr:cNvSpPr txBox="1">
          <a:spLocks noChangeArrowheads="1"/>
        </xdr:cNvSpPr>
      </xdr:nvSpPr>
      <xdr:spPr>
        <a:xfrm>
          <a:off x="1447800" y="2466975"/>
          <a:ext cx="104775" cy="492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12</xdr:row>
      <xdr:rowOff>0</xdr:rowOff>
    </xdr:from>
    <xdr:ext cx="104775" cy="4924425"/>
    <xdr:sp fLocksText="0">
      <xdr:nvSpPr>
        <xdr:cNvPr id="172" name="Text Box 1"/>
        <xdr:cNvSpPr txBox="1">
          <a:spLocks noChangeArrowheads="1"/>
        </xdr:cNvSpPr>
      </xdr:nvSpPr>
      <xdr:spPr>
        <a:xfrm>
          <a:off x="1447800" y="2466975"/>
          <a:ext cx="104775" cy="492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12</xdr:row>
      <xdr:rowOff>0</xdr:rowOff>
    </xdr:from>
    <xdr:ext cx="104775" cy="4924425"/>
    <xdr:sp fLocksText="0">
      <xdr:nvSpPr>
        <xdr:cNvPr id="173" name="Text Box 1"/>
        <xdr:cNvSpPr txBox="1">
          <a:spLocks noChangeArrowheads="1"/>
        </xdr:cNvSpPr>
      </xdr:nvSpPr>
      <xdr:spPr>
        <a:xfrm>
          <a:off x="1447800" y="2466975"/>
          <a:ext cx="104775" cy="492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12</xdr:row>
      <xdr:rowOff>0</xdr:rowOff>
    </xdr:from>
    <xdr:ext cx="104775" cy="4924425"/>
    <xdr:sp fLocksText="0">
      <xdr:nvSpPr>
        <xdr:cNvPr id="174" name="Text Box 1"/>
        <xdr:cNvSpPr txBox="1">
          <a:spLocks noChangeArrowheads="1"/>
        </xdr:cNvSpPr>
      </xdr:nvSpPr>
      <xdr:spPr>
        <a:xfrm>
          <a:off x="1447800" y="2466975"/>
          <a:ext cx="104775" cy="492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12</xdr:row>
      <xdr:rowOff>0</xdr:rowOff>
    </xdr:from>
    <xdr:ext cx="104775" cy="4924425"/>
    <xdr:sp fLocksText="0">
      <xdr:nvSpPr>
        <xdr:cNvPr id="175" name="Text Box 1"/>
        <xdr:cNvSpPr txBox="1">
          <a:spLocks noChangeArrowheads="1"/>
        </xdr:cNvSpPr>
      </xdr:nvSpPr>
      <xdr:spPr>
        <a:xfrm>
          <a:off x="1447800" y="2466975"/>
          <a:ext cx="104775" cy="492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12</xdr:row>
      <xdr:rowOff>0</xdr:rowOff>
    </xdr:from>
    <xdr:ext cx="104775" cy="4924425"/>
    <xdr:sp fLocksText="0">
      <xdr:nvSpPr>
        <xdr:cNvPr id="176" name="Text Box 1"/>
        <xdr:cNvSpPr txBox="1">
          <a:spLocks noChangeArrowheads="1"/>
        </xdr:cNvSpPr>
      </xdr:nvSpPr>
      <xdr:spPr>
        <a:xfrm>
          <a:off x="1447800" y="2466975"/>
          <a:ext cx="104775" cy="492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12</xdr:row>
      <xdr:rowOff>0</xdr:rowOff>
    </xdr:from>
    <xdr:ext cx="104775" cy="4924425"/>
    <xdr:sp fLocksText="0">
      <xdr:nvSpPr>
        <xdr:cNvPr id="177" name="Text Box 1"/>
        <xdr:cNvSpPr txBox="1">
          <a:spLocks noChangeArrowheads="1"/>
        </xdr:cNvSpPr>
      </xdr:nvSpPr>
      <xdr:spPr>
        <a:xfrm>
          <a:off x="1447800" y="2466975"/>
          <a:ext cx="104775" cy="492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12</xdr:row>
      <xdr:rowOff>0</xdr:rowOff>
    </xdr:from>
    <xdr:ext cx="104775" cy="4924425"/>
    <xdr:sp fLocksText="0">
      <xdr:nvSpPr>
        <xdr:cNvPr id="178" name="Text Box 1"/>
        <xdr:cNvSpPr txBox="1">
          <a:spLocks noChangeArrowheads="1"/>
        </xdr:cNvSpPr>
      </xdr:nvSpPr>
      <xdr:spPr>
        <a:xfrm>
          <a:off x="1447800" y="2466975"/>
          <a:ext cx="104775" cy="492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12</xdr:row>
      <xdr:rowOff>0</xdr:rowOff>
    </xdr:from>
    <xdr:ext cx="104775" cy="4924425"/>
    <xdr:sp fLocksText="0">
      <xdr:nvSpPr>
        <xdr:cNvPr id="179" name="Text Box 1"/>
        <xdr:cNvSpPr txBox="1">
          <a:spLocks noChangeArrowheads="1"/>
        </xdr:cNvSpPr>
      </xdr:nvSpPr>
      <xdr:spPr>
        <a:xfrm>
          <a:off x="1447800" y="2466975"/>
          <a:ext cx="104775" cy="492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658100"/>
    <xdr:sp fLocksText="0">
      <xdr:nvSpPr>
        <xdr:cNvPr id="180" name="Text Box 1"/>
        <xdr:cNvSpPr txBox="1">
          <a:spLocks noChangeArrowheads="1"/>
        </xdr:cNvSpPr>
      </xdr:nvSpPr>
      <xdr:spPr>
        <a:xfrm>
          <a:off x="1447800" y="438150"/>
          <a:ext cx="104775" cy="765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658100"/>
    <xdr:sp fLocksText="0">
      <xdr:nvSpPr>
        <xdr:cNvPr id="181" name="Text Box 1"/>
        <xdr:cNvSpPr txBox="1">
          <a:spLocks noChangeArrowheads="1"/>
        </xdr:cNvSpPr>
      </xdr:nvSpPr>
      <xdr:spPr>
        <a:xfrm>
          <a:off x="1447800" y="438150"/>
          <a:ext cx="104775" cy="765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658100"/>
    <xdr:sp fLocksText="0">
      <xdr:nvSpPr>
        <xdr:cNvPr id="182" name="Text Box 1"/>
        <xdr:cNvSpPr txBox="1">
          <a:spLocks noChangeArrowheads="1"/>
        </xdr:cNvSpPr>
      </xdr:nvSpPr>
      <xdr:spPr>
        <a:xfrm>
          <a:off x="1447800" y="438150"/>
          <a:ext cx="104775" cy="765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658100"/>
    <xdr:sp fLocksText="0">
      <xdr:nvSpPr>
        <xdr:cNvPr id="183" name="Text Box 1"/>
        <xdr:cNvSpPr txBox="1">
          <a:spLocks noChangeArrowheads="1"/>
        </xdr:cNvSpPr>
      </xdr:nvSpPr>
      <xdr:spPr>
        <a:xfrm>
          <a:off x="1447800" y="438150"/>
          <a:ext cx="104775" cy="765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658100"/>
    <xdr:sp fLocksText="0">
      <xdr:nvSpPr>
        <xdr:cNvPr id="184" name="Text Box 1"/>
        <xdr:cNvSpPr txBox="1">
          <a:spLocks noChangeArrowheads="1"/>
        </xdr:cNvSpPr>
      </xdr:nvSpPr>
      <xdr:spPr>
        <a:xfrm>
          <a:off x="1447800" y="438150"/>
          <a:ext cx="104775" cy="765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658100"/>
    <xdr:sp fLocksText="0">
      <xdr:nvSpPr>
        <xdr:cNvPr id="185" name="Text Box 1"/>
        <xdr:cNvSpPr txBox="1">
          <a:spLocks noChangeArrowheads="1"/>
        </xdr:cNvSpPr>
      </xdr:nvSpPr>
      <xdr:spPr>
        <a:xfrm>
          <a:off x="1447800" y="438150"/>
          <a:ext cx="104775" cy="765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658100"/>
    <xdr:sp fLocksText="0">
      <xdr:nvSpPr>
        <xdr:cNvPr id="186" name="Text Box 1"/>
        <xdr:cNvSpPr txBox="1">
          <a:spLocks noChangeArrowheads="1"/>
        </xdr:cNvSpPr>
      </xdr:nvSpPr>
      <xdr:spPr>
        <a:xfrm>
          <a:off x="1447800" y="438150"/>
          <a:ext cx="104775" cy="765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458075"/>
    <xdr:sp fLocksText="0">
      <xdr:nvSpPr>
        <xdr:cNvPr id="187" name="Text Box 1"/>
        <xdr:cNvSpPr txBox="1">
          <a:spLocks noChangeArrowheads="1"/>
        </xdr:cNvSpPr>
      </xdr:nvSpPr>
      <xdr:spPr>
        <a:xfrm>
          <a:off x="1447800" y="438150"/>
          <a:ext cx="104775" cy="745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458075"/>
    <xdr:sp fLocksText="0">
      <xdr:nvSpPr>
        <xdr:cNvPr id="188" name="Text Box 1"/>
        <xdr:cNvSpPr txBox="1">
          <a:spLocks noChangeArrowheads="1"/>
        </xdr:cNvSpPr>
      </xdr:nvSpPr>
      <xdr:spPr>
        <a:xfrm>
          <a:off x="1447800" y="438150"/>
          <a:ext cx="104775" cy="745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458075"/>
    <xdr:sp fLocksText="0">
      <xdr:nvSpPr>
        <xdr:cNvPr id="189" name="Text Box 1"/>
        <xdr:cNvSpPr txBox="1">
          <a:spLocks noChangeArrowheads="1"/>
        </xdr:cNvSpPr>
      </xdr:nvSpPr>
      <xdr:spPr>
        <a:xfrm>
          <a:off x="1447800" y="438150"/>
          <a:ext cx="104775" cy="745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458075"/>
    <xdr:sp fLocksText="0">
      <xdr:nvSpPr>
        <xdr:cNvPr id="190" name="Text Box 1"/>
        <xdr:cNvSpPr txBox="1">
          <a:spLocks noChangeArrowheads="1"/>
        </xdr:cNvSpPr>
      </xdr:nvSpPr>
      <xdr:spPr>
        <a:xfrm>
          <a:off x="1447800" y="438150"/>
          <a:ext cx="104775" cy="745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458075"/>
    <xdr:sp fLocksText="0">
      <xdr:nvSpPr>
        <xdr:cNvPr id="191" name="Text Box 1"/>
        <xdr:cNvSpPr txBox="1">
          <a:spLocks noChangeArrowheads="1"/>
        </xdr:cNvSpPr>
      </xdr:nvSpPr>
      <xdr:spPr>
        <a:xfrm>
          <a:off x="1447800" y="438150"/>
          <a:ext cx="104775" cy="745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658100"/>
    <xdr:sp fLocksText="0">
      <xdr:nvSpPr>
        <xdr:cNvPr id="192" name="Text Box 1"/>
        <xdr:cNvSpPr txBox="1">
          <a:spLocks noChangeArrowheads="1"/>
        </xdr:cNvSpPr>
      </xdr:nvSpPr>
      <xdr:spPr>
        <a:xfrm>
          <a:off x="1447800" y="438150"/>
          <a:ext cx="104775" cy="765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658100"/>
    <xdr:sp fLocksText="0">
      <xdr:nvSpPr>
        <xdr:cNvPr id="193" name="Text Box 1"/>
        <xdr:cNvSpPr txBox="1">
          <a:spLocks noChangeArrowheads="1"/>
        </xdr:cNvSpPr>
      </xdr:nvSpPr>
      <xdr:spPr>
        <a:xfrm>
          <a:off x="1447800" y="438150"/>
          <a:ext cx="104775" cy="765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458075"/>
    <xdr:sp fLocksText="0">
      <xdr:nvSpPr>
        <xdr:cNvPr id="194" name="Text Box 1"/>
        <xdr:cNvSpPr txBox="1">
          <a:spLocks noChangeArrowheads="1"/>
        </xdr:cNvSpPr>
      </xdr:nvSpPr>
      <xdr:spPr>
        <a:xfrm>
          <a:off x="1447800" y="438150"/>
          <a:ext cx="104775" cy="745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458075"/>
    <xdr:sp fLocksText="0">
      <xdr:nvSpPr>
        <xdr:cNvPr id="195" name="Text Box 1"/>
        <xdr:cNvSpPr txBox="1">
          <a:spLocks noChangeArrowheads="1"/>
        </xdr:cNvSpPr>
      </xdr:nvSpPr>
      <xdr:spPr>
        <a:xfrm>
          <a:off x="1447800" y="438150"/>
          <a:ext cx="104775" cy="745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458075"/>
    <xdr:sp fLocksText="0">
      <xdr:nvSpPr>
        <xdr:cNvPr id="196" name="Text Box 1"/>
        <xdr:cNvSpPr txBox="1">
          <a:spLocks noChangeArrowheads="1"/>
        </xdr:cNvSpPr>
      </xdr:nvSpPr>
      <xdr:spPr>
        <a:xfrm>
          <a:off x="1447800" y="438150"/>
          <a:ext cx="104775" cy="745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458075"/>
    <xdr:sp fLocksText="0">
      <xdr:nvSpPr>
        <xdr:cNvPr id="197" name="Text Box 1"/>
        <xdr:cNvSpPr txBox="1">
          <a:spLocks noChangeArrowheads="1"/>
        </xdr:cNvSpPr>
      </xdr:nvSpPr>
      <xdr:spPr>
        <a:xfrm>
          <a:off x="1447800" y="438150"/>
          <a:ext cx="104775" cy="745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458075"/>
    <xdr:sp fLocksText="0">
      <xdr:nvSpPr>
        <xdr:cNvPr id="198" name="Text Box 1"/>
        <xdr:cNvSpPr txBox="1">
          <a:spLocks noChangeArrowheads="1"/>
        </xdr:cNvSpPr>
      </xdr:nvSpPr>
      <xdr:spPr>
        <a:xfrm>
          <a:off x="1447800" y="438150"/>
          <a:ext cx="104775" cy="745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458075"/>
    <xdr:sp fLocksText="0">
      <xdr:nvSpPr>
        <xdr:cNvPr id="199" name="Text Box 1"/>
        <xdr:cNvSpPr txBox="1">
          <a:spLocks noChangeArrowheads="1"/>
        </xdr:cNvSpPr>
      </xdr:nvSpPr>
      <xdr:spPr>
        <a:xfrm>
          <a:off x="1447800" y="438150"/>
          <a:ext cx="104775" cy="745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458075"/>
    <xdr:sp fLocksText="0">
      <xdr:nvSpPr>
        <xdr:cNvPr id="200" name="Text Box 1"/>
        <xdr:cNvSpPr txBox="1">
          <a:spLocks noChangeArrowheads="1"/>
        </xdr:cNvSpPr>
      </xdr:nvSpPr>
      <xdr:spPr>
        <a:xfrm>
          <a:off x="1447800" y="438150"/>
          <a:ext cx="104775" cy="745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458075"/>
    <xdr:sp fLocksText="0">
      <xdr:nvSpPr>
        <xdr:cNvPr id="201" name="Text Box 1"/>
        <xdr:cNvSpPr txBox="1">
          <a:spLocks noChangeArrowheads="1"/>
        </xdr:cNvSpPr>
      </xdr:nvSpPr>
      <xdr:spPr>
        <a:xfrm>
          <a:off x="1447800" y="438150"/>
          <a:ext cx="104775" cy="745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458075"/>
    <xdr:sp fLocksText="0">
      <xdr:nvSpPr>
        <xdr:cNvPr id="202" name="Text Box 1"/>
        <xdr:cNvSpPr txBox="1">
          <a:spLocks noChangeArrowheads="1"/>
        </xdr:cNvSpPr>
      </xdr:nvSpPr>
      <xdr:spPr>
        <a:xfrm>
          <a:off x="1447800" y="438150"/>
          <a:ext cx="104775" cy="745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458075"/>
    <xdr:sp fLocksText="0">
      <xdr:nvSpPr>
        <xdr:cNvPr id="203" name="Text Box 1"/>
        <xdr:cNvSpPr txBox="1">
          <a:spLocks noChangeArrowheads="1"/>
        </xdr:cNvSpPr>
      </xdr:nvSpPr>
      <xdr:spPr>
        <a:xfrm>
          <a:off x="1447800" y="438150"/>
          <a:ext cx="104775" cy="745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458075"/>
    <xdr:sp fLocksText="0">
      <xdr:nvSpPr>
        <xdr:cNvPr id="204" name="Text Box 1"/>
        <xdr:cNvSpPr txBox="1">
          <a:spLocks noChangeArrowheads="1"/>
        </xdr:cNvSpPr>
      </xdr:nvSpPr>
      <xdr:spPr>
        <a:xfrm>
          <a:off x="1447800" y="438150"/>
          <a:ext cx="104775" cy="745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458075"/>
    <xdr:sp fLocksText="0">
      <xdr:nvSpPr>
        <xdr:cNvPr id="205" name="Text Box 1"/>
        <xdr:cNvSpPr txBox="1">
          <a:spLocks noChangeArrowheads="1"/>
        </xdr:cNvSpPr>
      </xdr:nvSpPr>
      <xdr:spPr>
        <a:xfrm>
          <a:off x="1447800" y="438150"/>
          <a:ext cx="104775" cy="745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458075"/>
    <xdr:sp fLocksText="0">
      <xdr:nvSpPr>
        <xdr:cNvPr id="206" name="Text Box 1"/>
        <xdr:cNvSpPr txBox="1">
          <a:spLocks noChangeArrowheads="1"/>
        </xdr:cNvSpPr>
      </xdr:nvSpPr>
      <xdr:spPr>
        <a:xfrm>
          <a:off x="1447800" y="438150"/>
          <a:ext cx="104775" cy="745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458075"/>
    <xdr:sp fLocksText="0">
      <xdr:nvSpPr>
        <xdr:cNvPr id="207" name="Text Box 1"/>
        <xdr:cNvSpPr txBox="1">
          <a:spLocks noChangeArrowheads="1"/>
        </xdr:cNvSpPr>
      </xdr:nvSpPr>
      <xdr:spPr>
        <a:xfrm>
          <a:off x="1447800" y="438150"/>
          <a:ext cx="104775" cy="745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458075"/>
    <xdr:sp fLocksText="0">
      <xdr:nvSpPr>
        <xdr:cNvPr id="208" name="Text Box 1"/>
        <xdr:cNvSpPr txBox="1">
          <a:spLocks noChangeArrowheads="1"/>
        </xdr:cNvSpPr>
      </xdr:nvSpPr>
      <xdr:spPr>
        <a:xfrm>
          <a:off x="1447800" y="438150"/>
          <a:ext cx="104775" cy="745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458075"/>
    <xdr:sp fLocksText="0">
      <xdr:nvSpPr>
        <xdr:cNvPr id="209" name="Text Box 1"/>
        <xdr:cNvSpPr txBox="1">
          <a:spLocks noChangeArrowheads="1"/>
        </xdr:cNvSpPr>
      </xdr:nvSpPr>
      <xdr:spPr>
        <a:xfrm>
          <a:off x="1447800" y="438150"/>
          <a:ext cx="104775" cy="745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458075"/>
    <xdr:sp fLocksText="0">
      <xdr:nvSpPr>
        <xdr:cNvPr id="210" name="Text Box 1"/>
        <xdr:cNvSpPr txBox="1">
          <a:spLocks noChangeArrowheads="1"/>
        </xdr:cNvSpPr>
      </xdr:nvSpPr>
      <xdr:spPr>
        <a:xfrm>
          <a:off x="1447800" y="438150"/>
          <a:ext cx="104775" cy="745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458075"/>
    <xdr:sp fLocksText="0">
      <xdr:nvSpPr>
        <xdr:cNvPr id="211" name="Text Box 1"/>
        <xdr:cNvSpPr txBox="1">
          <a:spLocks noChangeArrowheads="1"/>
        </xdr:cNvSpPr>
      </xdr:nvSpPr>
      <xdr:spPr>
        <a:xfrm>
          <a:off x="1447800" y="438150"/>
          <a:ext cx="104775" cy="745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458075"/>
    <xdr:sp fLocksText="0">
      <xdr:nvSpPr>
        <xdr:cNvPr id="212" name="Text Box 1"/>
        <xdr:cNvSpPr txBox="1">
          <a:spLocks noChangeArrowheads="1"/>
        </xdr:cNvSpPr>
      </xdr:nvSpPr>
      <xdr:spPr>
        <a:xfrm>
          <a:off x="1447800" y="438150"/>
          <a:ext cx="104775" cy="745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458075"/>
    <xdr:sp fLocksText="0">
      <xdr:nvSpPr>
        <xdr:cNvPr id="213" name="Text Box 1"/>
        <xdr:cNvSpPr txBox="1">
          <a:spLocks noChangeArrowheads="1"/>
        </xdr:cNvSpPr>
      </xdr:nvSpPr>
      <xdr:spPr>
        <a:xfrm>
          <a:off x="1447800" y="438150"/>
          <a:ext cx="104775" cy="745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458075"/>
    <xdr:sp fLocksText="0">
      <xdr:nvSpPr>
        <xdr:cNvPr id="214" name="Text Box 1"/>
        <xdr:cNvSpPr txBox="1">
          <a:spLocks noChangeArrowheads="1"/>
        </xdr:cNvSpPr>
      </xdr:nvSpPr>
      <xdr:spPr>
        <a:xfrm>
          <a:off x="1447800" y="438150"/>
          <a:ext cx="104775" cy="745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458075"/>
    <xdr:sp fLocksText="0">
      <xdr:nvSpPr>
        <xdr:cNvPr id="215" name="Text Box 1"/>
        <xdr:cNvSpPr txBox="1">
          <a:spLocks noChangeArrowheads="1"/>
        </xdr:cNvSpPr>
      </xdr:nvSpPr>
      <xdr:spPr>
        <a:xfrm>
          <a:off x="1447800" y="438150"/>
          <a:ext cx="104775" cy="745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458075"/>
    <xdr:sp fLocksText="0">
      <xdr:nvSpPr>
        <xdr:cNvPr id="216" name="Text Box 1"/>
        <xdr:cNvSpPr txBox="1">
          <a:spLocks noChangeArrowheads="1"/>
        </xdr:cNvSpPr>
      </xdr:nvSpPr>
      <xdr:spPr>
        <a:xfrm>
          <a:off x="1447800" y="438150"/>
          <a:ext cx="104775" cy="745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458075"/>
    <xdr:sp fLocksText="0">
      <xdr:nvSpPr>
        <xdr:cNvPr id="217" name="Text Box 1"/>
        <xdr:cNvSpPr txBox="1">
          <a:spLocks noChangeArrowheads="1"/>
        </xdr:cNvSpPr>
      </xdr:nvSpPr>
      <xdr:spPr>
        <a:xfrm>
          <a:off x="1447800" y="438150"/>
          <a:ext cx="104775" cy="745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458075"/>
    <xdr:sp fLocksText="0">
      <xdr:nvSpPr>
        <xdr:cNvPr id="218" name="Text Box 1"/>
        <xdr:cNvSpPr txBox="1">
          <a:spLocks noChangeArrowheads="1"/>
        </xdr:cNvSpPr>
      </xdr:nvSpPr>
      <xdr:spPr>
        <a:xfrm>
          <a:off x="1447800" y="438150"/>
          <a:ext cx="104775" cy="745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458075"/>
    <xdr:sp fLocksText="0">
      <xdr:nvSpPr>
        <xdr:cNvPr id="219" name="Text Box 1"/>
        <xdr:cNvSpPr txBox="1">
          <a:spLocks noChangeArrowheads="1"/>
        </xdr:cNvSpPr>
      </xdr:nvSpPr>
      <xdr:spPr>
        <a:xfrm>
          <a:off x="1447800" y="438150"/>
          <a:ext cx="104775" cy="745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458075"/>
    <xdr:sp fLocksText="0">
      <xdr:nvSpPr>
        <xdr:cNvPr id="220" name="Text Box 1"/>
        <xdr:cNvSpPr txBox="1">
          <a:spLocks noChangeArrowheads="1"/>
        </xdr:cNvSpPr>
      </xdr:nvSpPr>
      <xdr:spPr>
        <a:xfrm>
          <a:off x="1447800" y="438150"/>
          <a:ext cx="104775" cy="745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458075"/>
    <xdr:sp fLocksText="0">
      <xdr:nvSpPr>
        <xdr:cNvPr id="221" name="Text Box 1"/>
        <xdr:cNvSpPr txBox="1">
          <a:spLocks noChangeArrowheads="1"/>
        </xdr:cNvSpPr>
      </xdr:nvSpPr>
      <xdr:spPr>
        <a:xfrm>
          <a:off x="1447800" y="438150"/>
          <a:ext cx="104775" cy="745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458075"/>
    <xdr:sp fLocksText="0">
      <xdr:nvSpPr>
        <xdr:cNvPr id="222" name="Text Box 1"/>
        <xdr:cNvSpPr txBox="1">
          <a:spLocks noChangeArrowheads="1"/>
        </xdr:cNvSpPr>
      </xdr:nvSpPr>
      <xdr:spPr>
        <a:xfrm>
          <a:off x="1447800" y="438150"/>
          <a:ext cx="104775" cy="745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458075"/>
    <xdr:sp fLocksText="0">
      <xdr:nvSpPr>
        <xdr:cNvPr id="223" name="Text Box 1"/>
        <xdr:cNvSpPr txBox="1">
          <a:spLocks noChangeArrowheads="1"/>
        </xdr:cNvSpPr>
      </xdr:nvSpPr>
      <xdr:spPr>
        <a:xfrm>
          <a:off x="1447800" y="438150"/>
          <a:ext cx="104775" cy="745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458075"/>
    <xdr:sp fLocksText="0">
      <xdr:nvSpPr>
        <xdr:cNvPr id="224" name="Text Box 1"/>
        <xdr:cNvSpPr txBox="1">
          <a:spLocks noChangeArrowheads="1"/>
        </xdr:cNvSpPr>
      </xdr:nvSpPr>
      <xdr:spPr>
        <a:xfrm>
          <a:off x="1447800" y="438150"/>
          <a:ext cx="104775" cy="745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458075"/>
    <xdr:sp fLocksText="0">
      <xdr:nvSpPr>
        <xdr:cNvPr id="225" name="Text Box 1"/>
        <xdr:cNvSpPr txBox="1">
          <a:spLocks noChangeArrowheads="1"/>
        </xdr:cNvSpPr>
      </xdr:nvSpPr>
      <xdr:spPr>
        <a:xfrm>
          <a:off x="1447800" y="438150"/>
          <a:ext cx="104775" cy="745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458075"/>
    <xdr:sp fLocksText="0">
      <xdr:nvSpPr>
        <xdr:cNvPr id="226" name="Text Box 1"/>
        <xdr:cNvSpPr txBox="1">
          <a:spLocks noChangeArrowheads="1"/>
        </xdr:cNvSpPr>
      </xdr:nvSpPr>
      <xdr:spPr>
        <a:xfrm>
          <a:off x="1447800" y="438150"/>
          <a:ext cx="104775" cy="745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458075"/>
    <xdr:sp fLocksText="0">
      <xdr:nvSpPr>
        <xdr:cNvPr id="227" name="Text Box 1"/>
        <xdr:cNvSpPr txBox="1">
          <a:spLocks noChangeArrowheads="1"/>
        </xdr:cNvSpPr>
      </xdr:nvSpPr>
      <xdr:spPr>
        <a:xfrm>
          <a:off x="1447800" y="438150"/>
          <a:ext cx="104775" cy="745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</xdr:row>
      <xdr:rowOff>0</xdr:rowOff>
    </xdr:from>
    <xdr:ext cx="104775" cy="7458075"/>
    <xdr:sp fLocksText="0">
      <xdr:nvSpPr>
        <xdr:cNvPr id="228" name="Text Box 1"/>
        <xdr:cNvSpPr txBox="1">
          <a:spLocks noChangeArrowheads="1"/>
        </xdr:cNvSpPr>
      </xdr:nvSpPr>
      <xdr:spPr>
        <a:xfrm>
          <a:off x="1447800" y="438150"/>
          <a:ext cx="104775" cy="7458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</xdr:row>
      <xdr:rowOff>0</xdr:rowOff>
    </xdr:from>
    <xdr:ext cx="104775" cy="7467600"/>
    <xdr:sp fLocksText="0">
      <xdr:nvSpPr>
        <xdr:cNvPr id="229" name="Text Box 1"/>
        <xdr:cNvSpPr txBox="1">
          <a:spLocks noChangeArrowheads="1"/>
        </xdr:cNvSpPr>
      </xdr:nvSpPr>
      <xdr:spPr>
        <a:xfrm>
          <a:off x="1447800" y="638175"/>
          <a:ext cx="104775" cy="7467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</xdr:row>
      <xdr:rowOff>0</xdr:rowOff>
    </xdr:from>
    <xdr:ext cx="104775" cy="7467600"/>
    <xdr:sp fLocksText="0">
      <xdr:nvSpPr>
        <xdr:cNvPr id="230" name="Text Box 1"/>
        <xdr:cNvSpPr txBox="1">
          <a:spLocks noChangeArrowheads="1"/>
        </xdr:cNvSpPr>
      </xdr:nvSpPr>
      <xdr:spPr>
        <a:xfrm>
          <a:off x="1447800" y="638175"/>
          <a:ext cx="104775" cy="7467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</xdr:row>
      <xdr:rowOff>0</xdr:rowOff>
    </xdr:from>
    <xdr:ext cx="104775" cy="7467600"/>
    <xdr:sp fLocksText="0">
      <xdr:nvSpPr>
        <xdr:cNvPr id="231" name="Text Box 1"/>
        <xdr:cNvSpPr txBox="1">
          <a:spLocks noChangeArrowheads="1"/>
        </xdr:cNvSpPr>
      </xdr:nvSpPr>
      <xdr:spPr>
        <a:xfrm>
          <a:off x="1447800" y="638175"/>
          <a:ext cx="104775" cy="7467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</xdr:row>
      <xdr:rowOff>0</xdr:rowOff>
    </xdr:from>
    <xdr:ext cx="104775" cy="7467600"/>
    <xdr:sp fLocksText="0">
      <xdr:nvSpPr>
        <xdr:cNvPr id="232" name="Text Box 1"/>
        <xdr:cNvSpPr txBox="1">
          <a:spLocks noChangeArrowheads="1"/>
        </xdr:cNvSpPr>
      </xdr:nvSpPr>
      <xdr:spPr>
        <a:xfrm>
          <a:off x="1447800" y="638175"/>
          <a:ext cx="104775" cy="7467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</xdr:row>
      <xdr:rowOff>0</xdr:rowOff>
    </xdr:from>
    <xdr:ext cx="104775" cy="7467600"/>
    <xdr:sp fLocksText="0">
      <xdr:nvSpPr>
        <xdr:cNvPr id="233" name="Text Box 1"/>
        <xdr:cNvSpPr txBox="1">
          <a:spLocks noChangeArrowheads="1"/>
        </xdr:cNvSpPr>
      </xdr:nvSpPr>
      <xdr:spPr>
        <a:xfrm>
          <a:off x="1447800" y="638175"/>
          <a:ext cx="104775" cy="7467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</xdr:row>
      <xdr:rowOff>0</xdr:rowOff>
    </xdr:from>
    <xdr:ext cx="104775" cy="7467600"/>
    <xdr:sp fLocksText="0">
      <xdr:nvSpPr>
        <xdr:cNvPr id="234" name="Text Box 1"/>
        <xdr:cNvSpPr txBox="1">
          <a:spLocks noChangeArrowheads="1"/>
        </xdr:cNvSpPr>
      </xdr:nvSpPr>
      <xdr:spPr>
        <a:xfrm>
          <a:off x="1447800" y="638175"/>
          <a:ext cx="104775" cy="7467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</xdr:row>
      <xdr:rowOff>0</xdr:rowOff>
    </xdr:from>
    <xdr:ext cx="104775" cy="7467600"/>
    <xdr:sp fLocksText="0">
      <xdr:nvSpPr>
        <xdr:cNvPr id="235" name="Text Box 1"/>
        <xdr:cNvSpPr txBox="1">
          <a:spLocks noChangeArrowheads="1"/>
        </xdr:cNvSpPr>
      </xdr:nvSpPr>
      <xdr:spPr>
        <a:xfrm>
          <a:off x="1447800" y="638175"/>
          <a:ext cx="104775" cy="7467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</xdr:row>
      <xdr:rowOff>0</xdr:rowOff>
    </xdr:from>
    <xdr:ext cx="104775" cy="7467600"/>
    <xdr:sp fLocksText="0">
      <xdr:nvSpPr>
        <xdr:cNvPr id="236" name="Text Box 1"/>
        <xdr:cNvSpPr txBox="1">
          <a:spLocks noChangeArrowheads="1"/>
        </xdr:cNvSpPr>
      </xdr:nvSpPr>
      <xdr:spPr>
        <a:xfrm>
          <a:off x="1447800" y="638175"/>
          <a:ext cx="104775" cy="7467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</xdr:row>
      <xdr:rowOff>0</xdr:rowOff>
    </xdr:from>
    <xdr:ext cx="104775" cy="7467600"/>
    <xdr:sp fLocksText="0">
      <xdr:nvSpPr>
        <xdr:cNvPr id="237" name="Text Box 1"/>
        <xdr:cNvSpPr txBox="1">
          <a:spLocks noChangeArrowheads="1"/>
        </xdr:cNvSpPr>
      </xdr:nvSpPr>
      <xdr:spPr>
        <a:xfrm>
          <a:off x="1447800" y="638175"/>
          <a:ext cx="104775" cy="7467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238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239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240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241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242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243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244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245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246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247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248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249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250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251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252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253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254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255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256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257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48500"/>
    <xdr:sp fLocksText="0">
      <xdr:nvSpPr>
        <xdr:cNvPr id="258" name="Text Box 1"/>
        <xdr:cNvSpPr txBox="1">
          <a:spLocks noChangeArrowheads="1"/>
        </xdr:cNvSpPr>
      </xdr:nvSpPr>
      <xdr:spPr>
        <a:xfrm>
          <a:off x="1447800" y="4981575"/>
          <a:ext cx="104775" cy="704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48500"/>
    <xdr:sp fLocksText="0">
      <xdr:nvSpPr>
        <xdr:cNvPr id="259" name="Text Box 1"/>
        <xdr:cNvSpPr txBox="1">
          <a:spLocks noChangeArrowheads="1"/>
        </xdr:cNvSpPr>
      </xdr:nvSpPr>
      <xdr:spPr>
        <a:xfrm>
          <a:off x="1447800" y="4981575"/>
          <a:ext cx="104775" cy="704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48500"/>
    <xdr:sp fLocksText="0">
      <xdr:nvSpPr>
        <xdr:cNvPr id="260" name="Text Box 1"/>
        <xdr:cNvSpPr txBox="1">
          <a:spLocks noChangeArrowheads="1"/>
        </xdr:cNvSpPr>
      </xdr:nvSpPr>
      <xdr:spPr>
        <a:xfrm>
          <a:off x="1447800" y="4981575"/>
          <a:ext cx="104775" cy="704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48500"/>
    <xdr:sp fLocksText="0">
      <xdr:nvSpPr>
        <xdr:cNvPr id="261" name="Text Box 1"/>
        <xdr:cNvSpPr txBox="1">
          <a:spLocks noChangeArrowheads="1"/>
        </xdr:cNvSpPr>
      </xdr:nvSpPr>
      <xdr:spPr>
        <a:xfrm>
          <a:off x="1447800" y="4981575"/>
          <a:ext cx="104775" cy="704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48500"/>
    <xdr:sp fLocksText="0">
      <xdr:nvSpPr>
        <xdr:cNvPr id="262" name="Text Box 1"/>
        <xdr:cNvSpPr txBox="1">
          <a:spLocks noChangeArrowheads="1"/>
        </xdr:cNvSpPr>
      </xdr:nvSpPr>
      <xdr:spPr>
        <a:xfrm>
          <a:off x="1447800" y="4981575"/>
          <a:ext cx="104775" cy="704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48500"/>
    <xdr:sp fLocksText="0">
      <xdr:nvSpPr>
        <xdr:cNvPr id="263" name="Text Box 1"/>
        <xdr:cNvSpPr txBox="1">
          <a:spLocks noChangeArrowheads="1"/>
        </xdr:cNvSpPr>
      </xdr:nvSpPr>
      <xdr:spPr>
        <a:xfrm>
          <a:off x="1447800" y="4981575"/>
          <a:ext cx="104775" cy="704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48500"/>
    <xdr:sp fLocksText="0">
      <xdr:nvSpPr>
        <xdr:cNvPr id="264" name="Text Box 1"/>
        <xdr:cNvSpPr txBox="1">
          <a:spLocks noChangeArrowheads="1"/>
        </xdr:cNvSpPr>
      </xdr:nvSpPr>
      <xdr:spPr>
        <a:xfrm>
          <a:off x="1447800" y="4981575"/>
          <a:ext cx="104775" cy="704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48500"/>
    <xdr:sp fLocksText="0">
      <xdr:nvSpPr>
        <xdr:cNvPr id="265" name="Text Box 1"/>
        <xdr:cNvSpPr txBox="1">
          <a:spLocks noChangeArrowheads="1"/>
        </xdr:cNvSpPr>
      </xdr:nvSpPr>
      <xdr:spPr>
        <a:xfrm>
          <a:off x="1447800" y="4981575"/>
          <a:ext cx="104775" cy="704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48500"/>
    <xdr:sp fLocksText="0">
      <xdr:nvSpPr>
        <xdr:cNvPr id="266" name="Text Box 1"/>
        <xdr:cNvSpPr txBox="1">
          <a:spLocks noChangeArrowheads="1"/>
        </xdr:cNvSpPr>
      </xdr:nvSpPr>
      <xdr:spPr>
        <a:xfrm>
          <a:off x="1447800" y="4981575"/>
          <a:ext cx="104775" cy="704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48500"/>
    <xdr:sp fLocksText="0">
      <xdr:nvSpPr>
        <xdr:cNvPr id="267" name="Text Box 1"/>
        <xdr:cNvSpPr txBox="1">
          <a:spLocks noChangeArrowheads="1"/>
        </xdr:cNvSpPr>
      </xdr:nvSpPr>
      <xdr:spPr>
        <a:xfrm>
          <a:off x="1447800" y="4981575"/>
          <a:ext cx="104775" cy="704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48500"/>
    <xdr:sp fLocksText="0">
      <xdr:nvSpPr>
        <xdr:cNvPr id="268" name="Text Box 1"/>
        <xdr:cNvSpPr txBox="1">
          <a:spLocks noChangeArrowheads="1"/>
        </xdr:cNvSpPr>
      </xdr:nvSpPr>
      <xdr:spPr>
        <a:xfrm>
          <a:off x="1447800" y="4981575"/>
          <a:ext cx="104775" cy="704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48500"/>
    <xdr:sp fLocksText="0">
      <xdr:nvSpPr>
        <xdr:cNvPr id="269" name="Text Box 1"/>
        <xdr:cNvSpPr txBox="1">
          <a:spLocks noChangeArrowheads="1"/>
        </xdr:cNvSpPr>
      </xdr:nvSpPr>
      <xdr:spPr>
        <a:xfrm>
          <a:off x="1447800" y="4981575"/>
          <a:ext cx="104775" cy="704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48500"/>
    <xdr:sp fLocksText="0">
      <xdr:nvSpPr>
        <xdr:cNvPr id="270" name="Text Box 1"/>
        <xdr:cNvSpPr txBox="1">
          <a:spLocks noChangeArrowheads="1"/>
        </xdr:cNvSpPr>
      </xdr:nvSpPr>
      <xdr:spPr>
        <a:xfrm>
          <a:off x="1447800" y="4981575"/>
          <a:ext cx="104775" cy="704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48500"/>
    <xdr:sp fLocksText="0">
      <xdr:nvSpPr>
        <xdr:cNvPr id="271" name="Text Box 1"/>
        <xdr:cNvSpPr txBox="1">
          <a:spLocks noChangeArrowheads="1"/>
        </xdr:cNvSpPr>
      </xdr:nvSpPr>
      <xdr:spPr>
        <a:xfrm>
          <a:off x="1447800" y="4981575"/>
          <a:ext cx="104775" cy="704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48500"/>
    <xdr:sp fLocksText="0">
      <xdr:nvSpPr>
        <xdr:cNvPr id="272" name="Text Box 1"/>
        <xdr:cNvSpPr txBox="1">
          <a:spLocks noChangeArrowheads="1"/>
        </xdr:cNvSpPr>
      </xdr:nvSpPr>
      <xdr:spPr>
        <a:xfrm>
          <a:off x="1447800" y="4981575"/>
          <a:ext cx="104775" cy="704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48500"/>
    <xdr:sp fLocksText="0">
      <xdr:nvSpPr>
        <xdr:cNvPr id="273" name="Text Box 1"/>
        <xdr:cNvSpPr txBox="1">
          <a:spLocks noChangeArrowheads="1"/>
        </xdr:cNvSpPr>
      </xdr:nvSpPr>
      <xdr:spPr>
        <a:xfrm>
          <a:off x="1447800" y="4981575"/>
          <a:ext cx="104775" cy="704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48500"/>
    <xdr:sp fLocksText="0">
      <xdr:nvSpPr>
        <xdr:cNvPr id="274" name="Text Box 1"/>
        <xdr:cNvSpPr txBox="1">
          <a:spLocks noChangeArrowheads="1"/>
        </xdr:cNvSpPr>
      </xdr:nvSpPr>
      <xdr:spPr>
        <a:xfrm>
          <a:off x="1447800" y="4981575"/>
          <a:ext cx="104775" cy="704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48500"/>
    <xdr:sp fLocksText="0">
      <xdr:nvSpPr>
        <xdr:cNvPr id="275" name="Text Box 1"/>
        <xdr:cNvSpPr txBox="1">
          <a:spLocks noChangeArrowheads="1"/>
        </xdr:cNvSpPr>
      </xdr:nvSpPr>
      <xdr:spPr>
        <a:xfrm>
          <a:off x="1447800" y="4981575"/>
          <a:ext cx="104775" cy="704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48500"/>
    <xdr:sp fLocksText="0">
      <xdr:nvSpPr>
        <xdr:cNvPr id="276" name="Text Box 1"/>
        <xdr:cNvSpPr txBox="1">
          <a:spLocks noChangeArrowheads="1"/>
        </xdr:cNvSpPr>
      </xdr:nvSpPr>
      <xdr:spPr>
        <a:xfrm>
          <a:off x="1447800" y="4981575"/>
          <a:ext cx="104775" cy="704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48500"/>
    <xdr:sp fLocksText="0">
      <xdr:nvSpPr>
        <xdr:cNvPr id="277" name="Text Box 1"/>
        <xdr:cNvSpPr txBox="1">
          <a:spLocks noChangeArrowheads="1"/>
        </xdr:cNvSpPr>
      </xdr:nvSpPr>
      <xdr:spPr>
        <a:xfrm>
          <a:off x="1447800" y="4981575"/>
          <a:ext cx="104775" cy="704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115175"/>
    <xdr:sp fLocksText="0">
      <xdr:nvSpPr>
        <xdr:cNvPr id="278" name="Text Box 1"/>
        <xdr:cNvSpPr txBox="1">
          <a:spLocks noChangeArrowheads="1"/>
        </xdr:cNvSpPr>
      </xdr:nvSpPr>
      <xdr:spPr>
        <a:xfrm>
          <a:off x="1447800" y="4981575"/>
          <a:ext cx="10477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115175"/>
    <xdr:sp fLocksText="0">
      <xdr:nvSpPr>
        <xdr:cNvPr id="279" name="Text Box 1"/>
        <xdr:cNvSpPr txBox="1">
          <a:spLocks noChangeArrowheads="1"/>
        </xdr:cNvSpPr>
      </xdr:nvSpPr>
      <xdr:spPr>
        <a:xfrm>
          <a:off x="1447800" y="4981575"/>
          <a:ext cx="10477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115175"/>
    <xdr:sp fLocksText="0">
      <xdr:nvSpPr>
        <xdr:cNvPr id="280" name="Text Box 1"/>
        <xdr:cNvSpPr txBox="1">
          <a:spLocks noChangeArrowheads="1"/>
        </xdr:cNvSpPr>
      </xdr:nvSpPr>
      <xdr:spPr>
        <a:xfrm>
          <a:off x="1447800" y="4981575"/>
          <a:ext cx="10477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115175"/>
    <xdr:sp fLocksText="0">
      <xdr:nvSpPr>
        <xdr:cNvPr id="281" name="Text Box 1"/>
        <xdr:cNvSpPr txBox="1">
          <a:spLocks noChangeArrowheads="1"/>
        </xdr:cNvSpPr>
      </xdr:nvSpPr>
      <xdr:spPr>
        <a:xfrm>
          <a:off x="1447800" y="4981575"/>
          <a:ext cx="10477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115175"/>
    <xdr:sp fLocksText="0">
      <xdr:nvSpPr>
        <xdr:cNvPr id="282" name="Text Box 1"/>
        <xdr:cNvSpPr txBox="1">
          <a:spLocks noChangeArrowheads="1"/>
        </xdr:cNvSpPr>
      </xdr:nvSpPr>
      <xdr:spPr>
        <a:xfrm>
          <a:off x="1447800" y="4981575"/>
          <a:ext cx="10477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115175"/>
    <xdr:sp fLocksText="0">
      <xdr:nvSpPr>
        <xdr:cNvPr id="283" name="Text Box 1"/>
        <xdr:cNvSpPr txBox="1">
          <a:spLocks noChangeArrowheads="1"/>
        </xdr:cNvSpPr>
      </xdr:nvSpPr>
      <xdr:spPr>
        <a:xfrm>
          <a:off x="1447800" y="4981575"/>
          <a:ext cx="10477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115175"/>
    <xdr:sp fLocksText="0">
      <xdr:nvSpPr>
        <xdr:cNvPr id="284" name="Text Box 1"/>
        <xdr:cNvSpPr txBox="1">
          <a:spLocks noChangeArrowheads="1"/>
        </xdr:cNvSpPr>
      </xdr:nvSpPr>
      <xdr:spPr>
        <a:xfrm>
          <a:off x="1447800" y="4981575"/>
          <a:ext cx="10477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285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286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287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288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289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115175"/>
    <xdr:sp fLocksText="0">
      <xdr:nvSpPr>
        <xdr:cNvPr id="290" name="Text Box 1"/>
        <xdr:cNvSpPr txBox="1">
          <a:spLocks noChangeArrowheads="1"/>
        </xdr:cNvSpPr>
      </xdr:nvSpPr>
      <xdr:spPr>
        <a:xfrm>
          <a:off x="1447800" y="4981575"/>
          <a:ext cx="10477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115175"/>
    <xdr:sp fLocksText="0">
      <xdr:nvSpPr>
        <xdr:cNvPr id="291" name="Text Box 1"/>
        <xdr:cNvSpPr txBox="1">
          <a:spLocks noChangeArrowheads="1"/>
        </xdr:cNvSpPr>
      </xdr:nvSpPr>
      <xdr:spPr>
        <a:xfrm>
          <a:off x="1447800" y="4981575"/>
          <a:ext cx="104775" cy="711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292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293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294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295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296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297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298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299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300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301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302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303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304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305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306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19925"/>
    <xdr:sp fLocksText="0">
      <xdr:nvSpPr>
        <xdr:cNvPr id="307" name="Text Box 1"/>
        <xdr:cNvSpPr txBox="1">
          <a:spLocks noChangeArrowheads="1"/>
        </xdr:cNvSpPr>
      </xdr:nvSpPr>
      <xdr:spPr>
        <a:xfrm>
          <a:off x="1447800" y="4981575"/>
          <a:ext cx="104775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19925"/>
    <xdr:sp fLocksText="0">
      <xdr:nvSpPr>
        <xdr:cNvPr id="308" name="Text Box 1"/>
        <xdr:cNvSpPr txBox="1">
          <a:spLocks noChangeArrowheads="1"/>
        </xdr:cNvSpPr>
      </xdr:nvSpPr>
      <xdr:spPr>
        <a:xfrm>
          <a:off x="1447800" y="4981575"/>
          <a:ext cx="104775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19925"/>
    <xdr:sp fLocksText="0">
      <xdr:nvSpPr>
        <xdr:cNvPr id="309" name="Text Box 1"/>
        <xdr:cNvSpPr txBox="1">
          <a:spLocks noChangeArrowheads="1"/>
        </xdr:cNvSpPr>
      </xdr:nvSpPr>
      <xdr:spPr>
        <a:xfrm>
          <a:off x="1447800" y="4981575"/>
          <a:ext cx="104775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19925"/>
    <xdr:sp fLocksText="0">
      <xdr:nvSpPr>
        <xdr:cNvPr id="310" name="Text Box 1"/>
        <xdr:cNvSpPr txBox="1">
          <a:spLocks noChangeArrowheads="1"/>
        </xdr:cNvSpPr>
      </xdr:nvSpPr>
      <xdr:spPr>
        <a:xfrm>
          <a:off x="1447800" y="4981575"/>
          <a:ext cx="104775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19925"/>
    <xdr:sp fLocksText="0">
      <xdr:nvSpPr>
        <xdr:cNvPr id="311" name="Text Box 1"/>
        <xdr:cNvSpPr txBox="1">
          <a:spLocks noChangeArrowheads="1"/>
        </xdr:cNvSpPr>
      </xdr:nvSpPr>
      <xdr:spPr>
        <a:xfrm>
          <a:off x="1447800" y="4981575"/>
          <a:ext cx="104775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19925"/>
    <xdr:sp fLocksText="0">
      <xdr:nvSpPr>
        <xdr:cNvPr id="312" name="Text Box 1"/>
        <xdr:cNvSpPr txBox="1">
          <a:spLocks noChangeArrowheads="1"/>
        </xdr:cNvSpPr>
      </xdr:nvSpPr>
      <xdr:spPr>
        <a:xfrm>
          <a:off x="1447800" y="4981575"/>
          <a:ext cx="104775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19925"/>
    <xdr:sp fLocksText="0">
      <xdr:nvSpPr>
        <xdr:cNvPr id="313" name="Text Box 1"/>
        <xdr:cNvSpPr txBox="1">
          <a:spLocks noChangeArrowheads="1"/>
        </xdr:cNvSpPr>
      </xdr:nvSpPr>
      <xdr:spPr>
        <a:xfrm>
          <a:off x="1447800" y="4981575"/>
          <a:ext cx="104775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19925"/>
    <xdr:sp fLocksText="0">
      <xdr:nvSpPr>
        <xdr:cNvPr id="314" name="Text Box 1"/>
        <xdr:cNvSpPr txBox="1">
          <a:spLocks noChangeArrowheads="1"/>
        </xdr:cNvSpPr>
      </xdr:nvSpPr>
      <xdr:spPr>
        <a:xfrm>
          <a:off x="1447800" y="4981575"/>
          <a:ext cx="104775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19925"/>
    <xdr:sp fLocksText="0">
      <xdr:nvSpPr>
        <xdr:cNvPr id="315" name="Text Box 1"/>
        <xdr:cNvSpPr txBox="1">
          <a:spLocks noChangeArrowheads="1"/>
        </xdr:cNvSpPr>
      </xdr:nvSpPr>
      <xdr:spPr>
        <a:xfrm>
          <a:off x="1447800" y="4981575"/>
          <a:ext cx="104775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19925"/>
    <xdr:sp fLocksText="0">
      <xdr:nvSpPr>
        <xdr:cNvPr id="316" name="Text Box 1"/>
        <xdr:cNvSpPr txBox="1">
          <a:spLocks noChangeArrowheads="1"/>
        </xdr:cNvSpPr>
      </xdr:nvSpPr>
      <xdr:spPr>
        <a:xfrm>
          <a:off x="1447800" y="4981575"/>
          <a:ext cx="104775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19925"/>
    <xdr:sp fLocksText="0">
      <xdr:nvSpPr>
        <xdr:cNvPr id="317" name="Text Box 1"/>
        <xdr:cNvSpPr txBox="1">
          <a:spLocks noChangeArrowheads="1"/>
        </xdr:cNvSpPr>
      </xdr:nvSpPr>
      <xdr:spPr>
        <a:xfrm>
          <a:off x="1447800" y="4981575"/>
          <a:ext cx="104775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19925"/>
    <xdr:sp fLocksText="0">
      <xdr:nvSpPr>
        <xdr:cNvPr id="318" name="Text Box 1"/>
        <xdr:cNvSpPr txBox="1">
          <a:spLocks noChangeArrowheads="1"/>
        </xdr:cNvSpPr>
      </xdr:nvSpPr>
      <xdr:spPr>
        <a:xfrm>
          <a:off x="1447800" y="4981575"/>
          <a:ext cx="104775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19925"/>
    <xdr:sp fLocksText="0">
      <xdr:nvSpPr>
        <xdr:cNvPr id="319" name="Text Box 1"/>
        <xdr:cNvSpPr txBox="1">
          <a:spLocks noChangeArrowheads="1"/>
        </xdr:cNvSpPr>
      </xdr:nvSpPr>
      <xdr:spPr>
        <a:xfrm>
          <a:off x="1447800" y="4981575"/>
          <a:ext cx="104775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19925"/>
    <xdr:sp fLocksText="0">
      <xdr:nvSpPr>
        <xdr:cNvPr id="320" name="Text Box 1"/>
        <xdr:cNvSpPr txBox="1">
          <a:spLocks noChangeArrowheads="1"/>
        </xdr:cNvSpPr>
      </xdr:nvSpPr>
      <xdr:spPr>
        <a:xfrm>
          <a:off x="1447800" y="4981575"/>
          <a:ext cx="104775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19925"/>
    <xdr:sp fLocksText="0">
      <xdr:nvSpPr>
        <xdr:cNvPr id="321" name="Text Box 1"/>
        <xdr:cNvSpPr txBox="1">
          <a:spLocks noChangeArrowheads="1"/>
        </xdr:cNvSpPr>
      </xdr:nvSpPr>
      <xdr:spPr>
        <a:xfrm>
          <a:off x="1447800" y="4981575"/>
          <a:ext cx="104775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19925"/>
    <xdr:sp fLocksText="0">
      <xdr:nvSpPr>
        <xdr:cNvPr id="322" name="Text Box 1"/>
        <xdr:cNvSpPr txBox="1">
          <a:spLocks noChangeArrowheads="1"/>
        </xdr:cNvSpPr>
      </xdr:nvSpPr>
      <xdr:spPr>
        <a:xfrm>
          <a:off x="1447800" y="4981575"/>
          <a:ext cx="104775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19925"/>
    <xdr:sp fLocksText="0">
      <xdr:nvSpPr>
        <xdr:cNvPr id="323" name="Text Box 1"/>
        <xdr:cNvSpPr txBox="1">
          <a:spLocks noChangeArrowheads="1"/>
        </xdr:cNvSpPr>
      </xdr:nvSpPr>
      <xdr:spPr>
        <a:xfrm>
          <a:off x="1447800" y="4981575"/>
          <a:ext cx="104775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19925"/>
    <xdr:sp fLocksText="0">
      <xdr:nvSpPr>
        <xdr:cNvPr id="324" name="Text Box 1"/>
        <xdr:cNvSpPr txBox="1">
          <a:spLocks noChangeArrowheads="1"/>
        </xdr:cNvSpPr>
      </xdr:nvSpPr>
      <xdr:spPr>
        <a:xfrm>
          <a:off x="1447800" y="4981575"/>
          <a:ext cx="104775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19925"/>
    <xdr:sp fLocksText="0">
      <xdr:nvSpPr>
        <xdr:cNvPr id="325" name="Text Box 1"/>
        <xdr:cNvSpPr txBox="1">
          <a:spLocks noChangeArrowheads="1"/>
        </xdr:cNvSpPr>
      </xdr:nvSpPr>
      <xdr:spPr>
        <a:xfrm>
          <a:off x="1447800" y="4981575"/>
          <a:ext cx="104775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19925"/>
    <xdr:sp fLocksText="0">
      <xdr:nvSpPr>
        <xdr:cNvPr id="326" name="Text Box 1"/>
        <xdr:cNvSpPr txBox="1">
          <a:spLocks noChangeArrowheads="1"/>
        </xdr:cNvSpPr>
      </xdr:nvSpPr>
      <xdr:spPr>
        <a:xfrm>
          <a:off x="1447800" y="4981575"/>
          <a:ext cx="104775" cy="7019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327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328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329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330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331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332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333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334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335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336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337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338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339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340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341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342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343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344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345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6991350"/>
    <xdr:sp fLocksText="0">
      <xdr:nvSpPr>
        <xdr:cNvPr id="346" name="Text Box 1"/>
        <xdr:cNvSpPr txBox="1">
          <a:spLocks noChangeArrowheads="1"/>
        </xdr:cNvSpPr>
      </xdr:nvSpPr>
      <xdr:spPr>
        <a:xfrm>
          <a:off x="1447800" y="4981575"/>
          <a:ext cx="104775" cy="699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48500"/>
    <xdr:sp fLocksText="0">
      <xdr:nvSpPr>
        <xdr:cNvPr id="347" name="Text Box 1"/>
        <xdr:cNvSpPr txBox="1">
          <a:spLocks noChangeArrowheads="1"/>
        </xdr:cNvSpPr>
      </xdr:nvSpPr>
      <xdr:spPr>
        <a:xfrm>
          <a:off x="1447800" y="4981575"/>
          <a:ext cx="104775" cy="704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48500"/>
    <xdr:sp fLocksText="0">
      <xdr:nvSpPr>
        <xdr:cNvPr id="348" name="Text Box 1"/>
        <xdr:cNvSpPr txBox="1">
          <a:spLocks noChangeArrowheads="1"/>
        </xdr:cNvSpPr>
      </xdr:nvSpPr>
      <xdr:spPr>
        <a:xfrm>
          <a:off x="1447800" y="4981575"/>
          <a:ext cx="104775" cy="704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48500"/>
    <xdr:sp fLocksText="0">
      <xdr:nvSpPr>
        <xdr:cNvPr id="349" name="Text Box 1"/>
        <xdr:cNvSpPr txBox="1">
          <a:spLocks noChangeArrowheads="1"/>
        </xdr:cNvSpPr>
      </xdr:nvSpPr>
      <xdr:spPr>
        <a:xfrm>
          <a:off x="1447800" y="4981575"/>
          <a:ext cx="104775" cy="704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48500"/>
    <xdr:sp fLocksText="0">
      <xdr:nvSpPr>
        <xdr:cNvPr id="350" name="Text Box 1"/>
        <xdr:cNvSpPr txBox="1">
          <a:spLocks noChangeArrowheads="1"/>
        </xdr:cNvSpPr>
      </xdr:nvSpPr>
      <xdr:spPr>
        <a:xfrm>
          <a:off x="1447800" y="4981575"/>
          <a:ext cx="104775" cy="704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48500"/>
    <xdr:sp fLocksText="0">
      <xdr:nvSpPr>
        <xdr:cNvPr id="351" name="Text Box 1"/>
        <xdr:cNvSpPr txBox="1">
          <a:spLocks noChangeArrowheads="1"/>
        </xdr:cNvSpPr>
      </xdr:nvSpPr>
      <xdr:spPr>
        <a:xfrm>
          <a:off x="1447800" y="4981575"/>
          <a:ext cx="104775" cy="704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48500"/>
    <xdr:sp fLocksText="0">
      <xdr:nvSpPr>
        <xdr:cNvPr id="352" name="Text Box 1"/>
        <xdr:cNvSpPr txBox="1">
          <a:spLocks noChangeArrowheads="1"/>
        </xdr:cNvSpPr>
      </xdr:nvSpPr>
      <xdr:spPr>
        <a:xfrm>
          <a:off x="1447800" y="4981575"/>
          <a:ext cx="104775" cy="704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48500"/>
    <xdr:sp fLocksText="0">
      <xdr:nvSpPr>
        <xdr:cNvPr id="353" name="Text Box 1"/>
        <xdr:cNvSpPr txBox="1">
          <a:spLocks noChangeArrowheads="1"/>
        </xdr:cNvSpPr>
      </xdr:nvSpPr>
      <xdr:spPr>
        <a:xfrm>
          <a:off x="1447800" y="4981575"/>
          <a:ext cx="104775" cy="704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48500"/>
    <xdr:sp fLocksText="0">
      <xdr:nvSpPr>
        <xdr:cNvPr id="354" name="Text Box 1"/>
        <xdr:cNvSpPr txBox="1">
          <a:spLocks noChangeArrowheads="1"/>
        </xdr:cNvSpPr>
      </xdr:nvSpPr>
      <xdr:spPr>
        <a:xfrm>
          <a:off x="1447800" y="4981575"/>
          <a:ext cx="104775" cy="704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48500"/>
    <xdr:sp fLocksText="0">
      <xdr:nvSpPr>
        <xdr:cNvPr id="355" name="Text Box 1"/>
        <xdr:cNvSpPr txBox="1">
          <a:spLocks noChangeArrowheads="1"/>
        </xdr:cNvSpPr>
      </xdr:nvSpPr>
      <xdr:spPr>
        <a:xfrm>
          <a:off x="1447800" y="4981575"/>
          <a:ext cx="104775" cy="704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48500"/>
    <xdr:sp fLocksText="0">
      <xdr:nvSpPr>
        <xdr:cNvPr id="356" name="Text Box 1"/>
        <xdr:cNvSpPr txBox="1">
          <a:spLocks noChangeArrowheads="1"/>
        </xdr:cNvSpPr>
      </xdr:nvSpPr>
      <xdr:spPr>
        <a:xfrm>
          <a:off x="1447800" y="4981575"/>
          <a:ext cx="104775" cy="704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48500"/>
    <xdr:sp fLocksText="0">
      <xdr:nvSpPr>
        <xdr:cNvPr id="357" name="Text Box 1"/>
        <xdr:cNvSpPr txBox="1">
          <a:spLocks noChangeArrowheads="1"/>
        </xdr:cNvSpPr>
      </xdr:nvSpPr>
      <xdr:spPr>
        <a:xfrm>
          <a:off x="1447800" y="4981575"/>
          <a:ext cx="104775" cy="704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48500"/>
    <xdr:sp fLocksText="0">
      <xdr:nvSpPr>
        <xdr:cNvPr id="358" name="Text Box 1"/>
        <xdr:cNvSpPr txBox="1">
          <a:spLocks noChangeArrowheads="1"/>
        </xdr:cNvSpPr>
      </xdr:nvSpPr>
      <xdr:spPr>
        <a:xfrm>
          <a:off x="1447800" y="4981575"/>
          <a:ext cx="104775" cy="704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48500"/>
    <xdr:sp fLocksText="0">
      <xdr:nvSpPr>
        <xdr:cNvPr id="359" name="Text Box 1"/>
        <xdr:cNvSpPr txBox="1">
          <a:spLocks noChangeArrowheads="1"/>
        </xdr:cNvSpPr>
      </xdr:nvSpPr>
      <xdr:spPr>
        <a:xfrm>
          <a:off x="1447800" y="4981575"/>
          <a:ext cx="104775" cy="704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48500"/>
    <xdr:sp fLocksText="0">
      <xdr:nvSpPr>
        <xdr:cNvPr id="360" name="Text Box 1"/>
        <xdr:cNvSpPr txBox="1">
          <a:spLocks noChangeArrowheads="1"/>
        </xdr:cNvSpPr>
      </xdr:nvSpPr>
      <xdr:spPr>
        <a:xfrm>
          <a:off x="1447800" y="4981575"/>
          <a:ext cx="104775" cy="704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48500"/>
    <xdr:sp fLocksText="0">
      <xdr:nvSpPr>
        <xdr:cNvPr id="361" name="Text Box 1"/>
        <xdr:cNvSpPr txBox="1">
          <a:spLocks noChangeArrowheads="1"/>
        </xdr:cNvSpPr>
      </xdr:nvSpPr>
      <xdr:spPr>
        <a:xfrm>
          <a:off x="1447800" y="4981575"/>
          <a:ext cx="104775" cy="704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48500"/>
    <xdr:sp fLocksText="0">
      <xdr:nvSpPr>
        <xdr:cNvPr id="362" name="Text Box 1"/>
        <xdr:cNvSpPr txBox="1">
          <a:spLocks noChangeArrowheads="1"/>
        </xdr:cNvSpPr>
      </xdr:nvSpPr>
      <xdr:spPr>
        <a:xfrm>
          <a:off x="1447800" y="4981575"/>
          <a:ext cx="104775" cy="704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48500"/>
    <xdr:sp fLocksText="0">
      <xdr:nvSpPr>
        <xdr:cNvPr id="363" name="Text Box 1"/>
        <xdr:cNvSpPr txBox="1">
          <a:spLocks noChangeArrowheads="1"/>
        </xdr:cNvSpPr>
      </xdr:nvSpPr>
      <xdr:spPr>
        <a:xfrm>
          <a:off x="1447800" y="4981575"/>
          <a:ext cx="104775" cy="704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14</xdr:row>
      <xdr:rowOff>0</xdr:rowOff>
    </xdr:from>
    <xdr:ext cx="104775" cy="7048500"/>
    <xdr:sp fLocksText="0">
      <xdr:nvSpPr>
        <xdr:cNvPr id="364" name="Text Box 1"/>
        <xdr:cNvSpPr txBox="1">
          <a:spLocks noChangeArrowheads="1"/>
        </xdr:cNvSpPr>
      </xdr:nvSpPr>
      <xdr:spPr>
        <a:xfrm>
          <a:off x="1447800" y="4981575"/>
          <a:ext cx="104775" cy="704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365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366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367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368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369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370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371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372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373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374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375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376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377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378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379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380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381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382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383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384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385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386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387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388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389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390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391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392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393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394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395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396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397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398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399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00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01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02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03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04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05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06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07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08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09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10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11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12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13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14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15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16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17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18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19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20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21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22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23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24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25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26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27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28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29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30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31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32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33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34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35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36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37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38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39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40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41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42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43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44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45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46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47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48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49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50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51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267200"/>
    <xdr:sp fLocksText="0">
      <xdr:nvSpPr>
        <xdr:cNvPr id="452" name="Text Box 1"/>
        <xdr:cNvSpPr txBox="1">
          <a:spLocks noChangeArrowheads="1"/>
        </xdr:cNvSpPr>
      </xdr:nvSpPr>
      <xdr:spPr>
        <a:xfrm>
          <a:off x="1447800" y="392868150"/>
          <a:ext cx="104775" cy="426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104775" cy="1981200"/>
    <xdr:sp fLocksText="0">
      <xdr:nvSpPr>
        <xdr:cNvPr id="453" name="Text Box 1"/>
        <xdr:cNvSpPr txBox="1">
          <a:spLocks noChangeArrowheads="1"/>
        </xdr:cNvSpPr>
      </xdr:nvSpPr>
      <xdr:spPr>
        <a:xfrm>
          <a:off x="1447800" y="16954500"/>
          <a:ext cx="10477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104775" cy="1981200"/>
    <xdr:sp fLocksText="0">
      <xdr:nvSpPr>
        <xdr:cNvPr id="454" name="Text Box 1"/>
        <xdr:cNvSpPr txBox="1">
          <a:spLocks noChangeArrowheads="1"/>
        </xdr:cNvSpPr>
      </xdr:nvSpPr>
      <xdr:spPr>
        <a:xfrm>
          <a:off x="1447800" y="16954500"/>
          <a:ext cx="10477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104775" cy="1981200"/>
    <xdr:sp fLocksText="0">
      <xdr:nvSpPr>
        <xdr:cNvPr id="455" name="Text Box 1"/>
        <xdr:cNvSpPr txBox="1">
          <a:spLocks noChangeArrowheads="1"/>
        </xdr:cNvSpPr>
      </xdr:nvSpPr>
      <xdr:spPr>
        <a:xfrm>
          <a:off x="1447800" y="16954500"/>
          <a:ext cx="10477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104775" cy="1981200"/>
    <xdr:sp fLocksText="0">
      <xdr:nvSpPr>
        <xdr:cNvPr id="456" name="Text Box 1"/>
        <xdr:cNvSpPr txBox="1">
          <a:spLocks noChangeArrowheads="1"/>
        </xdr:cNvSpPr>
      </xdr:nvSpPr>
      <xdr:spPr>
        <a:xfrm>
          <a:off x="1447800" y="16954500"/>
          <a:ext cx="10477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104775" cy="1981200"/>
    <xdr:sp fLocksText="0">
      <xdr:nvSpPr>
        <xdr:cNvPr id="457" name="Text Box 1"/>
        <xdr:cNvSpPr txBox="1">
          <a:spLocks noChangeArrowheads="1"/>
        </xdr:cNvSpPr>
      </xdr:nvSpPr>
      <xdr:spPr>
        <a:xfrm>
          <a:off x="1447800" y="16954500"/>
          <a:ext cx="10477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104775" cy="1981200"/>
    <xdr:sp fLocksText="0">
      <xdr:nvSpPr>
        <xdr:cNvPr id="458" name="Text Box 1"/>
        <xdr:cNvSpPr txBox="1">
          <a:spLocks noChangeArrowheads="1"/>
        </xdr:cNvSpPr>
      </xdr:nvSpPr>
      <xdr:spPr>
        <a:xfrm>
          <a:off x="1447800" y="16954500"/>
          <a:ext cx="10477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104775" cy="1981200"/>
    <xdr:sp fLocksText="0">
      <xdr:nvSpPr>
        <xdr:cNvPr id="459" name="Text Box 1"/>
        <xdr:cNvSpPr txBox="1">
          <a:spLocks noChangeArrowheads="1"/>
        </xdr:cNvSpPr>
      </xdr:nvSpPr>
      <xdr:spPr>
        <a:xfrm>
          <a:off x="1447800" y="16954500"/>
          <a:ext cx="10477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104775" cy="1981200"/>
    <xdr:sp fLocksText="0">
      <xdr:nvSpPr>
        <xdr:cNvPr id="460" name="Text Box 1"/>
        <xdr:cNvSpPr txBox="1">
          <a:spLocks noChangeArrowheads="1"/>
        </xdr:cNvSpPr>
      </xdr:nvSpPr>
      <xdr:spPr>
        <a:xfrm>
          <a:off x="1447800" y="16954500"/>
          <a:ext cx="10477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104775" cy="1981200"/>
    <xdr:sp fLocksText="0">
      <xdr:nvSpPr>
        <xdr:cNvPr id="461" name="Text Box 1"/>
        <xdr:cNvSpPr txBox="1">
          <a:spLocks noChangeArrowheads="1"/>
        </xdr:cNvSpPr>
      </xdr:nvSpPr>
      <xdr:spPr>
        <a:xfrm>
          <a:off x="1447800" y="16954500"/>
          <a:ext cx="10477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104775" cy="1981200"/>
    <xdr:sp fLocksText="0">
      <xdr:nvSpPr>
        <xdr:cNvPr id="462" name="Text Box 1"/>
        <xdr:cNvSpPr txBox="1">
          <a:spLocks noChangeArrowheads="1"/>
        </xdr:cNvSpPr>
      </xdr:nvSpPr>
      <xdr:spPr>
        <a:xfrm>
          <a:off x="1447800" y="16954500"/>
          <a:ext cx="10477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104775" cy="1981200"/>
    <xdr:sp fLocksText="0">
      <xdr:nvSpPr>
        <xdr:cNvPr id="463" name="Text Box 1"/>
        <xdr:cNvSpPr txBox="1">
          <a:spLocks noChangeArrowheads="1"/>
        </xdr:cNvSpPr>
      </xdr:nvSpPr>
      <xdr:spPr>
        <a:xfrm>
          <a:off x="1447800" y="16954500"/>
          <a:ext cx="10477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104775" cy="1981200"/>
    <xdr:sp fLocksText="0">
      <xdr:nvSpPr>
        <xdr:cNvPr id="464" name="Text Box 1"/>
        <xdr:cNvSpPr txBox="1">
          <a:spLocks noChangeArrowheads="1"/>
        </xdr:cNvSpPr>
      </xdr:nvSpPr>
      <xdr:spPr>
        <a:xfrm>
          <a:off x="1447800" y="16954500"/>
          <a:ext cx="10477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104775" cy="1981200"/>
    <xdr:sp fLocksText="0">
      <xdr:nvSpPr>
        <xdr:cNvPr id="465" name="Text Box 1"/>
        <xdr:cNvSpPr txBox="1">
          <a:spLocks noChangeArrowheads="1"/>
        </xdr:cNvSpPr>
      </xdr:nvSpPr>
      <xdr:spPr>
        <a:xfrm>
          <a:off x="1447800" y="16954500"/>
          <a:ext cx="10477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104775" cy="1981200"/>
    <xdr:sp fLocksText="0">
      <xdr:nvSpPr>
        <xdr:cNvPr id="466" name="Text Box 1"/>
        <xdr:cNvSpPr txBox="1">
          <a:spLocks noChangeArrowheads="1"/>
        </xdr:cNvSpPr>
      </xdr:nvSpPr>
      <xdr:spPr>
        <a:xfrm>
          <a:off x="1447800" y="16954500"/>
          <a:ext cx="10477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104775" cy="1981200"/>
    <xdr:sp fLocksText="0">
      <xdr:nvSpPr>
        <xdr:cNvPr id="467" name="Text Box 1"/>
        <xdr:cNvSpPr txBox="1">
          <a:spLocks noChangeArrowheads="1"/>
        </xdr:cNvSpPr>
      </xdr:nvSpPr>
      <xdr:spPr>
        <a:xfrm>
          <a:off x="1447800" y="16954500"/>
          <a:ext cx="10477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104775" cy="1981200"/>
    <xdr:sp fLocksText="0">
      <xdr:nvSpPr>
        <xdr:cNvPr id="468" name="Text Box 1"/>
        <xdr:cNvSpPr txBox="1">
          <a:spLocks noChangeArrowheads="1"/>
        </xdr:cNvSpPr>
      </xdr:nvSpPr>
      <xdr:spPr>
        <a:xfrm>
          <a:off x="1447800" y="16954500"/>
          <a:ext cx="10477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104775" cy="1981200"/>
    <xdr:sp fLocksText="0">
      <xdr:nvSpPr>
        <xdr:cNvPr id="469" name="Text Box 1"/>
        <xdr:cNvSpPr txBox="1">
          <a:spLocks noChangeArrowheads="1"/>
        </xdr:cNvSpPr>
      </xdr:nvSpPr>
      <xdr:spPr>
        <a:xfrm>
          <a:off x="1447800" y="16954500"/>
          <a:ext cx="10477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104775" cy="1981200"/>
    <xdr:sp fLocksText="0">
      <xdr:nvSpPr>
        <xdr:cNvPr id="470" name="Text Box 1"/>
        <xdr:cNvSpPr txBox="1">
          <a:spLocks noChangeArrowheads="1"/>
        </xdr:cNvSpPr>
      </xdr:nvSpPr>
      <xdr:spPr>
        <a:xfrm>
          <a:off x="1447800" y="16954500"/>
          <a:ext cx="10477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104775" cy="1981200"/>
    <xdr:sp fLocksText="0">
      <xdr:nvSpPr>
        <xdr:cNvPr id="471" name="Text Box 1"/>
        <xdr:cNvSpPr txBox="1">
          <a:spLocks noChangeArrowheads="1"/>
        </xdr:cNvSpPr>
      </xdr:nvSpPr>
      <xdr:spPr>
        <a:xfrm>
          <a:off x="1447800" y="16954500"/>
          <a:ext cx="10477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</xdr:row>
      <xdr:rowOff>0</xdr:rowOff>
    </xdr:from>
    <xdr:ext cx="104775" cy="1981200"/>
    <xdr:sp fLocksText="0">
      <xdr:nvSpPr>
        <xdr:cNvPr id="472" name="Text Box 1"/>
        <xdr:cNvSpPr txBox="1">
          <a:spLocks noChangeArrowheads="1"/>
        </xdr:cNvSpPr>
      </xdr:nvSpPr>
      <xdr:spPr>
        <a:xfrm>
          <a:off x="1447800" y="16954500"/>
          <a:ext cx="10477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104775" cy="1828800"/>
    <xdr:sp fLocksText="0">
      <xdr:nvSpPr>
        <xdr:cNvPr id="473" name="Text Box 1"/>
        <xdr:cNvSpPr txBox="1">
          <a:spLocks noChangeArrowheads="1"/>
        </xdr:cNvSpPr>
      </xdr:nvSpPr>
      <xdr:spPr>
        <a:xfrm>
          <a:off x="1447800" y="18554700"/>
          <a:ext cx="104775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104775" cy="1828800"/>
    <xdr:sp fLocksText="0">
      <xdr:nvSpPr>
        <xdr:cNvPr id="474" name="Text Box 1"/>
        <xdr:cNvSpPr txBox="1">
          <a:spLocks noChangeArrowheads="1"/>
        </xdr:cNvSpPr>
      </xdr:nvSpPr>
      <xdr:spPr>
        <a:xfrm>
          <a:off x="1447800" y="18554700"/>
          <a:ext cx="104775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104775" cy="1828800"/>
    <xdr:sp fLocksText="0">
      <xdr:nvSpPr>
        <xdr:cNvPr id="475" name="Text Box 1"/>
        <xdr:cNvSpPr txBox="1">
          <a:spLocks noChangeArrowheads="1"/>
        </xdr:cNvSpPr>
      </xdr:nvSpPr>
      <xdr:spPr>
        <a:xfrm>
          <a:off x="1447800" y="18554700"/>
          <a:ext cx="104775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104775" cy="1828800"/>
    <xdr:sp fLocksText="0">
      <xdr:nvSpPr>
        <xdr:cNvPr id="476" name="Text Box 1"/>
        <xdr:cNvSpPr txBox="1">
          <a:spLocks noChangeArrowheads="1"/>
        </xdr:cNvSpPr>
      </xdr:nvSpPr>
      <xdr:spPr>
        <a:xfrm>
          <a:off x="1447800" y="18554700"/>
          <a:ext cx="104775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104775" cy="1828800"/>
    <xdr:sp fLocksText="0">
      <xdr:nvSpPr>
        <xdr:cNvPr id="477" name="Text Box 1"/>
        <xdr:cNvSpPr txBox="1">
          <a:spLocks noChangeArrowheads="1"/>
        </xdr:cNvSpPr>
      </xdr:nvSpPr>
      <xdr:spPr>
        <a:xfrm>
          <a:off x="1447800" y="18554700"/>
          <a:ext cx="104775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104775" cy="1828800"/>
    <xdr:sp fLocksText="0">
      <xdr:nvSpPr>
        <xdr:cNvPr id="478" name="Text Box 1"/>
        <xdr:cNvSpPr txBox="1">
          <a:spLocks noChangeArrowheads="1"/>
        </xdr:cNvSpPr>
      </xdr:nvSpPr>
      <xdr:spPr>
        <a:xfrm>
          <a:off x="1447800" y="18554700"/>
          <a:ext cx="104775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104775" cy="1828800"/>
    <xdr:sp fLocksText="0">
      <xdr:nvSpPr>
        <xdr:cNvPr id="479" name="Text Box 1"/>
        <xdr:cNvSpPr txBox="1">
          <a:spLocks noChangeArrowheads="1"/>
        </xdr:cNvSpPr>
      </xdr:nvSpPr>
      <xdr:spPr>
        <a:xfrm>
          <a:off x="1447800" y="18554700"/>
          <a:ext cx="104775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104775" cy="1828800"/>
    <xdr:sp fLocksText="0">
      <xdr:nvSpPr>
        <xdr:cNvPr id="480" name="Text Box 1"/>
        <xdr:cNvSpPr txBox="1">
          <a:spLocks noChangeArrowheads="1"/>
        </xdr:cNvSpPr>
      </xdr:nvSpPr>
      <xdr:spPr>
        <a:xfrm>
          <a:off x="1447800" y="18554700"/>
          <a:ext cx="104775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104775" cy="1828800"/>
    <xdr:sp fLocksText="0">
      <xdr:nvSpPr>
        <xdr:cNvPr id="481" name="Text Box 1"/>
        <xdr:cNvSpPr txBox="1">
          <a:spLocks noChangeArrowheads="1"/>
        </xdr:cNvSpPr>
      </xdr:nvSpPr>
      <xdr:spPr>
        <a:xfrm>
          <a:off x="1447800" y="18554700"/>
          <a:ext cx="104775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104775" cy="1828800"/>
    <xdr:sp fLocksText="0">
      <xdr:nvSpPr>
        <xdr:cNvPr id="482" name="Text Box 1"/>
        <xdr:cNvSpPr txBox="1">
          <a:spLocks noChangeArrowheads="1"/>
        </xdr:cNvSpPr>
      </xdr:nvSpPr>
      <xdr:spPr>
        <a:xfrm>
          <a:off x="1447800" y="18554700"/>
          <a:ext cx="104775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104775" cy="1828800"/>
    <xdr:sp fLocksText="0">
      <xdr:nvSpPr>
        <xdr:cNvPr id="483" name="Text Box 1"/>
        <xdr:cNvSpPr txBox="1">
          <a:spLocks noChangeArrowheads="1"/>
        </xdr:cNvSpPr>
      </xdr:nvSpPr>
      <xdr:spPr>
        <a:xfrm>
          <a:off x="1447800" y="18554700"/>
          <a:ext cx="104775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104775" cy="1828800"/>
    <xdr:sp fLocksText="0">
      <xdr:nvSpPr>
        <xdr:cNvPr id="484" name="Text Box 1"/>
        <xdr:cNvSpPr txBox="1">
          <a:spLocks noChangeArrowheads="1"/>
        </xdr:cNvSpPr>
      </xdr:nvSpPr>
      <xdr:spPr>
        <a:xfrm>
          <a:off x="1447800" y="18554700"/>
          <a:ext cx="104775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104775" cy="1828800"/>
    <xdr:sp fLocksText="0">
      <xdr:nvSpPr>
        <xdr:cNvPr id="485" name="Text Box 1"/>
        <xdr:cNvSpPr txBox="1">
          <a:spLocks noChangeArrowheads="1"/>
        </xdr:cNvSpPr>
      </xdr:nvSpPr>
      <xdr:spPr>
        <a:xfrm>
          <a:off x="1447800" y="18554700"/>
          <a:ext cx="104775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104775" cy="1828800"/>
    <xdr:sp fLocksText="0">
      <xdr:nvSpPr>
        <xdr:cNvPr id="486" name="Text Box 1"/>
        <xdr:cNvSpPr txBox="1">
          <a:spLocks noChangeArrowheads="1"/>
        </xdr:cNvSpPr>
      </xdr:nvSpPr>
      <xdr:spPr>
        <a:xfrm>
          <a:off x="1447800" y="18554700"/>
          <a:ext cx="104775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104775" cy="1828800"/>
    <xdr:sp fLocksText="0">
      <xdr:nvSpPr>
        <xdr:cNvPr id="487" name="Text Box 1"/>
        <xdr:cNvSpPr txBox="1">
          <a:spLocks noChangeArrowheads="1"/>
        </xdr:cNvSpPr>
      </xdr:nvSpPr>
      <xdr:spPr>
        <a:xfrm>
          <a:off x="1447800" y="18554700"/>
          <a:ext cx="104775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104775" cy="1828800"/>
    <xdr:sp fLocksText="0">
      <xdr:nvSpPr>
        <xdr:cNvPr id="488" name="Text Box 1"/>
        <xdr:cNvSpPr txBox="1">
          <a:spLocks noChangeArrowheads="1"/>
        </xdr:cNvSpPr>
      </xdr:nvSpPr>
      <xdr:spPr>
        <a:xfrm>
          <a:off x="1447800" y="18554700"/>
          <a:ext cx="104775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104775" cy="1828800"/>
    <xdr:sp fLocksText="0">
      <xdr:nvSpPr>
        <xdr:cNvPr id="489" name="Text Box 1"/>
        <xdr:cNvSpPr txBox="1">
          <a:spLocks noChangeArrowheads="1"/>
        </xdr:cNvSpPr>
      </xdr:nvSpPr>
      <xdr:spPr>
        <a:xfrm>
          <a:off x="1447800" y="18554700"/>
          <a:ext cx="104775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104775" cy="1828800"/>
    <xdr:sp fLocksText="0">
      <xdr:nvSpPr>
        <xdr:cNvPr id="490" name="Text Box 1"/>
        <xdr:cNvSpPr txBox="1">
          <a:spLocks noChangeArrowheads="1"/>
        </xdr:cNvSpPr>
      </xdr:nvSpPr>
      <xdr:spPr>
        <a:xfrm>
          <a:off x="1447800" y="18554700"/>
          <a:ext cx="104775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104775" cy="1828800"/>
    <xdr:sp fLocksText="0">
      <xdr:nvSpPr>
        <xdr:cNvPr id="491" name="Text Box 1"/>
        <xdr:cNvSpPr txBox="1">
          <a:spLocks noChangeArrowheads="1"/>
        </xdr:cNvSpPr>
      </xdr:nvSpPr>
      <xdr:spPr>
        <a:xfrm>
          <a:off x="1447800" y="18554700"/>
          <a:ext cx="104775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22</xdr:row>
      <xdr:rowOff>0</xdr:rowOff>
    </xdr:from>
    <xdr:ext cx="104775" cy="1828800"/>
    <xdr:sp fLocksText="0">
      <xdr:nvSpPr>
        <xdr:cNvPr id="492" name="Text Box 1"/>
        <xdr:cNvSpPr txBox="1">
          <a:spLocks noChangeArrowheads="1"/>
        </xdr:cNvSpPr>
      </xdr:nvSpPr>
      <xdr:spPr>
        <a:xfrm>
          <a:off x="1447800" y="18554700"/>
          <a:ext cx="104775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104775" cy="4762500"/>
    <xdr:sp fLocksText="0">
      <xdr:nvSpPr>
        <xdr:cNvPr id="493" name="Text Box 1"/>
        <xdr:cNvSpPr txBox="1">
          <a:spLocks noChangeArrowheads="1"/>
        </xdr:cNvSpPr>
      </xdr:nvSpPr>
      <xdr:spPr>
        <a:xfrm>
          <a:off x="1447800" y="35680650"/>
          <a:ext cx="104775" cy="476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104775" cy="4762500"/>
    <xdr:sp fLocksText="0">
      <xdr:nvSpPr>
        <xdr:cNvPr id="494" name="Text Box 1"/>
        <xdr:cNvSpPr txBox="1">
          <a:spLocks noChangeArrowheads="1"/>
        </xdr:cNvSpPr>
      </xdr:nvSpPr>
      <xdr:spPr>
        <a:xfrm>
          <a:off x="1447800" y="35680650"/>
          <a:ext cx="104775" cy="476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104775" cy="4762500"/>
    <xdr:sp fLocksText="0">
      <xdr:nvSpPr>
        <xdr:cNvPr id="495" name="Text Box 1"/>
        <xdr:cNvSpPr txBox="1">
          <a:spLocks noChangeArrowheads="1"/>
        </xdr:cNvSpPr>
      </xdr:nvSpPr>
      <xdr:spPr>
        <a:xfrm>
          <a:off x="1447800" y="35680650"/>
          <a:ext cx="104775" cy="476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104775" cy="4762500"/>
    <xdr:sp fLocksText="0">
      <xdr:nvSpPr>
        <xdr:cNvPr id="496" name="Text Box 1"/>
        <xdr:cNvSpPr txBox="1">
          <a:spLocks noChangeArrowheads="1"/>
        </xdr:cNvSpPr>
      </xdr:nvSpPr>
      <xdr:spPr>
        <a:xfrm>
          <a:off x="1447800" y="35680650"/>
          <a:ext cx="104775" cy="476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104775" cy="4762500"/>
    <xdr:sp fLocksText="0">
      <xdr:nvSpPr>
        <xdr:cNvPr id="497" name="Text Box 1"/>
        <xdr:cNvSpPr txBox="1">
          <a:spLocks noChangeArrowheads="1"/>
        </xdr:cNvSpPr>
      </xdr:nvSpPr>
      <xdr:spPr>
        <a:xfrm>
          <a:off x="1447800" y="35680650"/>
          <a:ext cx="104775" cy="476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104775" cy="4762500"/>
    <xdr:sp fLocksText="0">
      <xdr:nvSpPr>
        <xdr:cNvPr id="498" name="Text Box 1"/>
        <xdr:cNvSpPr txBox="1">
          <a:spLocks noChangeArrowheads="1"/>
        </xdr:cNvSpPr>
      </xdr:nvSpPr>
      <xdr:spPr>
        <a:xfrm>
          <a:off x="1447800" y="35680650"/>
          <a:ext cx="104775" cy="476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104775" cy="4762500"/>
    <xdr:sp fLocksText="0">
      <xdr:nvSpPr>
        <xdr:cNvPr id="499" name="Text Box 1"/>
        <xdr:cNvSpPr txBox="1">
          <a:spLocks noChangeArrowheads="1"/>
        </xdr:cNvSpPr>
      </xdr:nvSpPr>
      <xdr:spPr>
        <a:xfrm>
          <a:off x="1447800" y="35680650"/>
          <a:ext cx="104775" cy="476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104775" cy="4762500"/>
    <xdr:sp fLocksText="0">
      <xdr:nvSpPr>
        <xdr:cNvPr id="500" name="Text Box 1"/>
        <xdr:cNvSpPr txBox="1">
          <a:spLocks noChangeArrowheads="1"/>
        </xdr:cNvSpPr>
      </xdr:nvSpPr>
      <xdr:spPr>
        <a:xfrm>
          <a:off x="1447800" y="35680650"/>
          <a:ext cx="104775" cy="476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38</xdr:row>
      <xdr:rowOff>0</xdr:rowOff>
    </xdr:from>
    <xdr:ext cx="104775" cy="4762500"/>
    <xdr:sp fLocksText="0">
      <xdr:nvSpPr>
        <xdr:cNvPr id="501" name="Text Box 1"/>
        <xdr:cNvSpPr txBox="1">
          <a:spLocks noChangeArrowheads="1"/>
        </xdr:cNvSpPr>
      </xdr:nvSpPr>
      <xdr:spPr>
        <a:xfrm>
          <a:off x="1447800" y="35680650"/>
          <a:ext cx="104775" cy="476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91</xdr:row>
      <xdr:rowOff>0</xdr:rowOff>
    </xdr:from>
    <xdr:ext cx="104775" cy="190500"/>
    <xdr:sp fLocksText="0">
      <xdr:nvSpPr>
        <xdr:cNvPr id="502" name="Text Box 1"/>
        <xdr:cNvSpPr txBox="1">
          <a:spLocks noChangeArrowheads="1"/>
        </xdr:cNvSpPr>
      </xdr:nvSpPr>
      <xdr:spPr>
        <a:xfrm>
          <a:off x="1447800" y="765905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91</xdr:row>
      <xdr:rowOff>0</xdr:rowOff>
    </xdr:from>
    <xdr:ext cx="104775" cy="190500"/>
    <xdr:sp fLocksText="0">
      <xdr:nvSpPr>
        <xdr:cNvPr id="503" name="Text Box 1"/>
        <xdr:cNvSpPr txBox="1">
          <a:spLocks noChangeArrowheads="1"/>
        </xdr:cNvSpPr>
      </xdr:nvSpPr>
      <xdr:spPr>
        <a:xfrm>
          <a:off x="1447800" y="765905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91</xdr:row>
      <xdr:rowOff>0</xdr:rowOff>
    </xdr:from>
    <xdr:ext cx="104775" cy="190500"/>
    <xdr:sp fLocksText="0">
      <xdr:nvSpPr>
        <xdr:cNvPr id="504" name="Text Box 1"/>
        <xdr:cNvSpPr txBox="1">
          <a:spLocks noChangeArrowheads="1"/>
        </xdr:cNvSpPr>
      </xdr:nvSpPr>
      <xdr:spPr>
        <a:xfrm>
          <a:off x="1447800" y="765905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91</xdr:row>
      <xdr:rowOff>0</xdr:rowOff>
    </xdr:from>
    <xdr:ext cx="104775" cy="190500"/>
    <xdr:sp fLocksText="0">
      <xdr:nvSpPr>
        <xdr:cNvPr id="505" name="Text Box 1"/>
        <xdr:cNvSpPr txBox="1">
          <a:spLocks noChangeArrowheads="1"/>
        </xdr:cNvSpPr>
      </xdr:nvSpPr>
      <xdr:spPr>
        <a:xfrm>
          <a:off x="1447800" y="765905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91</xdr:row>
      <xdr:rowOff>0</xdr:rowOff>
    </xdr:from>
    <xdr:ext cx="104775" cy="190500"/>
    <xdr:sp fLocksText="0">
      <xdr:nvSpPr>
        <xdr:cNvPr id="506" name="Text Box 1"/>
        <xdr:cNvSpPr txBox="1">
          <a:spLocks noChangeArrowheads="1"/>
        </xdr:cNvSpPr>
      </xdr:nvSpPr>
      <xdr:spPr>
        <a:xfrm>
          <a:off x="1447800" y="765905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91</xdr:row>
      <xdr:rowOff>0</xdr:rowOff>
    </xdr:from>
    <xdr:ext cx="104775" cy="190500"/>
    <xdr:sp fLocksText="0">
      <xdr:nvSpPr>
        <xdr:cNvPr id="507" name="Text Box 1"/>
        <xdr:cNvSpPr txBox="1">
          <a:spLocks noChangeArrowheads="1"/>
        </xdr:cNvSpPr>
      </xdr:nvSpPr>
      <xdr:spPr>
        <a:xfrm>
          <a:off x="1447800" y="765905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91</xdr:row>
      <xdr:rowOff>0</xdr:rowOff>
    </xdr:from>
    <xdr:ext cx="104775" cy="190500"/>
    <xdr:sp fLocksText="0">
      <xdr:nvSpPr>
        <xdr:cNvPr id="508" name="Text Box 1"/>
        <xdr:cNvSpPr txBox="1">
          <a:spLocks noChangeArrowheads="1"/>
        </xdr:cNvSpPr>
      </xdr:nvSpPr>
      <xdr:spPr>
        <a:xfrm>
          <a:off x="1447800" y="765905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91</xdr:row>
      <xdr:rowOff>0</xdr:rowOff>
    </xdr:from>
    <xdr:ext cx="104775" cy="190500"/>
    <xdr:sp fLocksText="0">
      <xdr:nvSpPr>
        <xdr:cNvPr id="509" name="Text Box 1"/>
        <xdr:cNvSpPr txBox="1">
          <a:spLocks noChangeArrowheads="1"/>
        </xdr:cNvSpPr>
      </xdr:nvSpPr>
      <xdr:spPr>
        <a:xfrm>
          <a:off x="1447800" y="765905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91</xdr:row>
      <xdr:rowOff>0</xdr:rowOff>
    </xdr:from>
    <xdr:ext cx="104775" cy="190500"/>
    <xdr:sp fLocksText="0">
      <xdr:nvSpPr>
        <xdr:cNvPr id="510" name="Text Box 1"/>
        <xdr:cNvSpPr txBox="1">
          <a:spLocks noChangeArrowheads="1"/>
        </xdr:cNvSpPr>
      </xdr:nvSpPr>
      <xdr:spPr>
        <a:xfrm>
          <a:off x="1447800" y="765905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91</xdr:row>
      <xdr:rowOff>0</xdr:rowOff>
    </xdr:from>
    <xdr:ext cx="104775" cy="190500"/>
    <xdr:sp fLocksText="0">
      <xdr:nvSpPr>
        <xdr:cNvPr id="511" name="Text Box 1"/>
        <xdr:cNvSpPr txBox="1">
          <a:spLocks noChangeArrowheads="1"/>
        </xdr:cNvSpPr>
      </xdr:nvSpPr>
      <xdr:spPr>
        <a:xfrm>
          <a:off x="1447800" y="765905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91</xdr:row>
      <xdr:rowOff>0</xdr:rowOff>
    </xdr:from>
    <xdr:ext cx="104775" cy="190500"/>
    <xdr:sp fLocksText="0">
      <xdr:nvSpPr>
        <xdr:cNvPr id="512" name="Text Box 1"/>
        <xdr:cNvSpPr txBox="1">
          <a:spLocks noChangeArrowheads="1"/>
        </xdr:cNvSpPr>
      </xdr:nvSpPr>
      <xdr:spPr>
        <a:xfrm>
          <a:off x="1447800" y="765905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91</xdr:row>
      <xdr:rowOff>0</xdr:rowOff>
    </xdr:from>
    <xdr:ext cx="104775" cy="190500"/>
    <xdr:sp fLocksText="0">
      <xdr:nvSpPr>
        <xdr:cNvPr id="513" name="Text Box 1"/>
        <xdr:cNvSpPr txBox="1">
          <a:spLocks noChangeArrowheads="1"/>
        </xdr:cNvSpPr>
      </xdr:nvSpPr>
      <xdr:spPr>
        <a:xfrm>
          <a:off x="1447800" y="765905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91</xdr:row>
      <xdr:rowOff>0</xdr:rowOff>
    </xdr:from>
    <xdr:ext cx="104775" cy="190500"/>
    <xdr:sp fLocksText="0">
      <xdr:nvSpPr>
        <xdr:cNvPr id="514" name="Text Box 1"/>
        <xdr:cNvSpPr txBox="1">
          <a:spLocks noChangeArrowheads="1"/>
        </xdr:cNvSpPr>
      </xdr:nvSpPr>
      <xdr:spPr>
        <a:xfrm>
          <a:off x="1447800" y="765905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91</xdr:row>
      <xdr:rowOff>0</xdr:rowOff>
    </xdr:from>
    <xdr:ext cx="104775" cy="190500"/>
    <xdr:sp fLocksText="0">
      <xdr:nvSpPr>
        <xdr:cNvPr id="515" name="Text Box 1"/>
        <xdr:cNvSpPr txBox="1">
          <a:spLocks noChangeArrowheads="1"/>
        </xdr:cNvSpPr>
      </xdr:nvSpPr>
      <xdr:spPr>
        <a:xfrm>
          <a:off x="1447800" y="765905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91</xdr:row>
      <xdr:rowOff>0</xdr:rowOff>
    </xdr:from>
    <xdr:ext cx="104775" cy="190500"/>
    <xdr:sp fLocksText="0">
      <xdr:nvSpPr>
        <xdr:cNvPr id="516" name="Text Box 1"/>
        <xdr:cNvSpPr txBox="1">
          <a:spLocks noChangeArrowheads="1"/>
        </xdr:cNvSpPr>
      </xdr:nvSpPr>
      <xdr:spPr>
        <a:xfrm>
          <a:off x="1447800" y="765905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91</xdr:row>
      <xdr:rowOff>0</xdr:rowOff>
    </xdr:from>
    <xdr:ext cx="104775" cy="190500"/>
    <xdr:sp fLocksText="0">
      <xdr:nvSpPr>
        <xdr:cNvPr id="517" name="Text Box 1"/>
        <xdr:cNvSpPr txBox="1">
          <a:spLocks noChangeArrowheads="1"/>
        </xdr:cNvSpPr>
      </xdr:nvSpPr>
      <xdr:spPr>
        <a:xfrm>
          <a:off x="1447800" y="765905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91</xdr:row>
      <xdr:rowOff>0</xdr:rowOff>
    </xdr:from>
    <xdr:ext cx="104775" cy="190500"/>
    <xdr:sp fLocksText="0">
      <xdr:nvSpPr>
        <xdr:cNvPr id="518" name="Text Box 1"/>
        <xdr:cNvSpPr txBox="1">
          <a:spLocks noChangeArrowheads="1"/>
        </xdr:cNvSpPr>
      </xdr:nvSpPr>
      <xdr:spPr>
        <a:xfrm>
          <a:off x="1447800" y="765905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91</xdr:row>
      <xdr:rowOff>0</xdr:rowOff>
    </xdr:from>
    <xdr:ext cx="104775" cy="190500"/>
    <xdr:sp fLocksText="0">
      <xdr:nvSpPr>
        <xdr:cNvPr id="519" name="Text Box 1"/>
        <xdr:cNvSpPr txBox="1">
          <a:spLocks noChangeArrowheads="1"/>
        </xdr:cNvSpPr>
      </xdr:nvSpPr>
      <xdr:spPr>
        <a:xfrm>
          <a:off x="1447800" y="765905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91</xdr:row>
      <xdr:rowOff>0</xdr:rowOff>
    </xdr:from>
    <xdr:ext cx="104775" cy="190500"/>
    <xdr:sp fLocksText="0">
      <xdr:nvSpPr>
        <xdr:cNvPr id="520" name="Text Box 1"/>
        <xdr:cNvSpPr txBox="1">
          <a:spLocks noChangeArrowheads="1"/>
        </xdr:cNvSpPr>
      </xdr:nvSpPr>
      <xdr:spPr>
        <a:xfrm>
          <a:off x="1447800" y="765905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91</xdr:row>
      <xdr:rowOff>0</xdr:rowOff>
    </xdr:from>
    <xdr:ext cx="104775" cy="190500"/>
    <xdr:sp fLocksText="0">
      <xdr:nvSpPr>
        <xdr:cNvPr id="521" name="Text Box 1"/>
        <xdr:cNvSpPr txBox="1">
          <a:spLocks noChangeArrowheads="1"/>
        </xdr:cNvSpPr>
      </xdr:nvSpPr>
      <xdr:spPr>
        <a:xfrm>
          <a:off x="1447800" y="765905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118</xdr:row>
      <xdr:rowOff>0</xdr:rowOff>
    </xdr:from>
    <xdr:ext cx="104775" cy="85725"/>
    <xdr:sp fLocksText="0">
      <xdr:nvSpPr>
        <xdr:cNvPr id="522" name="Text Box 1"/>
        <xdr:cNvSpPr txBox="1">
          <a:spLocks noChangeArrowheads="1"/>
        </xdr:cNvSpPr>
      </xdr:nvSpPr>
      <xdr:spPr>
        <a:xfrm>
          <a:off x="1447800" y="1080230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118</xdr:row>
      <xdr:rowOff>0</xdr:rowOff>
    </xdr:from>
    <xdr:ext cx="104775" cy="85725"/>
    <xdr:sp fLocksText="0">
      <xdr:nvSpPr>
        <xdr:cNvPr id="523" name="Text Box 1"/>
        <xdr:cNvSpPr txBox="1">
          <a:spLocks noChangeArrowheads="1"/>
        </xdr:cNvSpPr>
      </xdr:nvSpPr>
      <xdr:spPr>
        <a:xfrm>
          <a:off x="1447800" y="1080230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118</xdr:row>
      <xdr:rowOff>0</xdr:rowOff>
    </xdr:from>
    <xdr:ext cx="104775" cy="85725"/>
    <xdr:sp fLocksText="0">
      <xdr:nvSpPr>
        <xdr:cNvPr id="524" name="Text Box 1"/>
        <xdr:cNvSpPr txBox="1">
          <a:spLocks noChangeArrowheads="1"/>
        </xdr:cNvSpPr>
      </xdr:nvSpPr>
      <xdr:spPr>
        <a:xfrm>
          <a:off x="1447800" y="1080230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118</xdr:row>
      <xdr:rowOff>0</xdr:rowOff>
    </xdr:from>
    <xdr:ext cx="104775" cy="85725"/>
    <xdr:sp fLocksText="0">
      <xdr:nvSpPr>
        <xdr:cNvPr id="525" name="Text Box 1"/>
        <xdr:cNvSpPr txBox="1">
          <a:spLocks noChangeArrowheads="1"/>
        </xdr:cNvSpPr>
      </xdr:nvSpPr>
      <xdr:spPr>
        <a:xfrm>
          <a:off x="1447800" y="1080230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118</xdr:row>
      <xdr:rowOff>0</xdr:rowOff>
    </xdr:from>
    <xdr:ext cx="104775" cy="85725"/>
    <xdr:sp fLocksText="0">
      <xdr:nvSpPr>
        <xdr:cNvPr id="526" name="Text Box 1"/>
        <xdr:cNvSpPr txBox="1">
          <a:spLocks noChangeArrowheads="1"/>
        </xdr:cNvSpPr>
      </xdr:nvSpPr>
      <xdr:spPr>
        <a:xfrm>
          <a:off x="1447800" y="1080230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118</xdr:row>
      <xdr:rowOff>0</xdr:rowOff>
    </xdr:from>
    <xdr:ext cx="104775" cy="85725"/>
    <xdr:sp fLocksText="0">
      <xdr:nvSpPr>
        <xdr:cNvPr id="527" name="Text Box 1"/>
        <xdr:cNvSpPr txBox="1">
          <a:spLocks noChangeArrowheads="1"/>
        </xdr:cNvSpPr>
      </xdr:nvSpPr>
      <xdr:spPr>
        <a:xfrm>
          <a:off x="1447800" y="1080230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118</xdr:row>
      <xdr:rowOff>0</xdr:rowOff>
    </xdr:from>
    <xdr:ext cx="104775" cy="85725"/>
    <xdr:sp fLocksText="0">
      <xdr:nvSpPr>
        <xdr:cNvPr id="528" name="Text Box 1"/>
        <xdr:cNvSpPr txBox="1">
          <a:spLocks noChangeArrowheads="1"/>
        </xdr:cNvSpPr>
      </xdr:nvSpPr>
      <xdr:spPr>
        <a:xfrm>
          <a:off x="1447800" y="1080230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118</xdr:row>
      <xdr:rowOff>0</xdr:rowOff>
    </xdr:from>
    <xdr:ext cx="104775" cy="85725"/>
    <xdr:sp fLocksText="0">
      <xdr:nvSpPr>
        <xdr:cNvPr id="529" name="Text Box 1"/>
        <xdr:cNvSpPr txBox="1">
          <a:spLocks noChangeArrowheads="1"/>
        </xdr:cNvSpPr>
      </xdr:nvSpPr>
      <xdr:spPr>
        <a:xfrm>
          <a:off x="1447800" y="1080230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118</xdr:row>
      <xdr:rowOff>0</xdr:rowOff>
    </xdr:from>
    <xdr:ext cx="104775" cy="85725"/>
    <xdr:sp fLocksText="0">
      <xdr:nvSpPr>
        <xdr:cNvPr id="530" name="Text Box 1"/>
        <xdr:cNvSpPr txBox="1">
          <a:spLocks noChangeArrowheads="1"/>
        </xdr:cNvSpPr>
      </xdr:nvSpPr>
      <xdr:spPr>
        <a:xfrm>
          <a:off x="1447800" y="1080230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118</xdr:row>
      <xdr:rowOff>0</xdr:rowOff>
    </xdr:from>
    <xdr:ext cx="104775" cy="85725"/>
    <xdr:sp fLocksText="0">
      <xdr:nvSpPr>
        <xdr:cNvPr id="531" name="Text Box 1"/>
        <xdr:cNvSpPr txBox="1">
          <a:spLocks noChangeArrowheads="1"/>
        </xdr:cNvSpPr>
      </xdr:nvSpPr>
      <xdr:spPr>
        <a:xfrm>
          <a:off x="1447800" y="1080230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118</xdr:row>
      <xdr:rowOff>0</xdr:rowOff>
    </xdr:from>
    <xdr:ext cx="104775" cy="85725"/>
    <xdr:sp fLocksText="0">
      <xdr:nvSpPr>
        <xdr:cNvPr id="532" name="Text Box 1"/>
        <xdr:cNvSpPr txBox="1">
          <a:spLocks noChangeArrowheads="1"/>
        </xdr:cNvSpPr>
      </xdr:nvSpPr>
      <xdr:spPr>
        <a:xfrm>
          <a:off x="1447800" y="1080230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118</xdr:row>
      <xdr:rowOff>0</xdr:rowOff>
    </xdr:from>
    <xdr:ext cx="104775" cy="85725"/>
    <xdr:sp fLocksText="0">
      <xdr:nvSpPr>
        <xdr:cNvPr id="533" name="Text Box 1"/>
        <xdr:cNvSpPr txBox="1">
          <a:spLocks noChangeArrowheads="1"/>
        </xdr:cNvSpPr>
      </xdr:nvSpPr>
      <xdr:spPr>
        <a:xfrm>
          <a:off x="1447800" y="1080230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118</xdr:row>
      <xdr:rowOff>0</xdr:rowOff>
    </xdr:from>
    <xdr:ext cx="104775" cy="85725"/>
    <xdr:sp fLocksText="0">
      <xdr:nvSpPr>
        <xdr:cNvPr id="534" name="Text Box 1"/>
        <xdr:cNvSpPr txBox="1">
          <a:spLocks noChangeArrowheads="1"/>
        </xdr:cNvSpPr>
      </xdr:nvSpPr>
      <xdr:spPr>
        <a:xfrm>
          <a:off x="1447800" y="1080230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118</xdr:row>
      <xdr:rowOff>0</xdr:rowOff>
    </xdr:from>
    <xdr:ext cx="104775" cy="85725"/>
    <xdr:sp fLocksText="0">
      <xdr:nvSpPr>
        <xdr:cNvPr id="535" name="Text Box 1"/>
        <xdr:cNvSpPr txBox="1">
          <a:spLocks noChangeArrowheads="1"/>
        </xdr:cNvSpPr>
      </xdr:nvSpPr>
      <xdr:spPr>
        <a:xfrm>
          <a:off x="1447800" y="1080230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118</xdr:row>
      <xdr:rowOff>0</xdr:rowOff>
    </xdr:from>
    <xdr:ext cx="104775" cy="85725"/>
    <xdr:sp fLocksText="0">
      <xdr:nvSpPr>
        <xdr:cNvPr id="536" name="Text Box 1"/>
        <xdr:cNvSpPr txBox="1">
          <a:spLocks noChangeArrowheads="1"/>
        </xdr:cNvSpPr>
      </xdr:nvSpPr>
      <xdr:spPr>
        <a:xfrm>
          <a:off x="1447800" y="1080230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118</xdr:row>
      <xdr:rowOff>0</xdr:rowOff>
    </xdr:from>
    <xdr:ext cx="104775" cy="85725"/>
    <xdr:sp fLocksText="0">
      <xdr:nvSpPr>
        <xdr:cNvPr id="537" name="Text Box 1"/>
        <xdr:cNvSpPr txBox="1">
          <a:spLocks noChangeArrowheads="1"/>
        </xdr:cNvSpPr>
      </xdr:nvSpPr>
      <xdr:spPr>
        <a:xfrm>
          <a:off x="1447800" y="1080230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118</xdr:row>
      <xdr:rowOff>0</xdr:rowOff>
    </xdr:from>
    <xdr:ext cx="104775" cy="85725"/>
    <xdr:sp fLocksText="0">
      <xdr:nvSpPr>
        <xdr:cNvPr id="538" name="Text Box 1"/>
        <xdr:cNvSpPr txBox="1">
          <a:spLocks noChangeArrowheads="1"/>
        </xdr:cNvSpPr>
      </xdr:nvSpPr>
      <xdr:spPr>
        <a:xfrm>
          <a:off x="1447800" y="1080230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118</xdr:row>
      <xdr:rowOff>0</xdr:rowOff>
    </xdr:from>
    <xdr:ext cx="104775" cy="85725"/>
    <xdr:sp fLocksText="0">
      <xdr:nvSpPr>
        <xdr:cNvPr id="539" name="Text Box 1"/>
        <xdr:cNvSpPr txBox="1">
          <a:spLocks noChangeArrowheads="1"/>
        </xdr:cNvSpPr>
      </xdr:nvSpPr>
      <xdr:spPr>
        <a:xfrm>
          <a:off x="1447800" y="1080230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118</xdr:row>
      <xdr:rowOff>0</xdr:rowOff>
    </xdr:from>
    <xdr:ext cx="104775" cy="85725"/>
    <xdr:sp fLocksText="0">
      <xdr:nvSpPr>
        <xdr:cNvPr id="540" name="Text Box 1"/>
        <xdr:cNvSpPr txBox="1">
          <a:spLocks noChangeArrowheads="1"/>
        </xdr:cNvSpPr>
      </xdr:nvSpPr>
      <xdr:spPr>
        <a:xfrm>
          <a:off x="1447800" y="1080230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118</xdr:row>
      <xdr:rowOff>0</xdr:rowOff>
    </xdr:from>
    <xdr:ext cx="104775" cy="85725"/>
    <xdr:sp fLocksText="0">
      <xdr:nvSpPr>
        <xdr:cNvPr id="541" name="Text Box 1"/>
        <xdr:cNvSpPr txBox="1">
          <a:spLocks noChangeArrowheads="1"/>
        </xdr:cNvSpPr>
      </xdr:nvSpPr>
      <xdr:spPr>
        <a:xfrm>
          <a:off x="1447800" y="1080230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119</xdr:row>
      <xdr:rowOff>0</xdr:rowOff>
    </xdr:from>
    <xdr:ext cx="104775" cy="104775"/>
    <xdr:sp fLocksText="0">
      <xdr:nvSpPr>
        <xdr:cNvPr id="542" name="Text Box 1"/>
        <xdr:cNvSpPr txBox="1">
          <a:spLocks noChangeArrowheads="1"/>
        </xdr:cNvSpPr>
      </xdr:nvSpPr>
      <xdr:spPr>
        <a:xfrm>
          <a:off x="1447800" y="1088231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119</xdr:row>
      <xdr:rowOff>0</xdr:rowOff>
    </xdr:from>
    <xdr:ext cx="104775" cy="104775"/>
    <xdr:sp fLocksText="0">
      <xdr:nvSpPr>
        <xdr:cNvPr id="543" name="Text Box 1"/>
        <xdr:cNvSpPr txBox="1">
          <a:spLocks noChangeArrowheads="1"/>
        </xdr:cNvSpPr>
      </xdr:nvSpPr>
      <xdr:spPr>
        <a:xfrm>
          <a:off x="1447800" y="1088231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119</xdr:row>
      <xdr:rowOff>0</xdr:rowOff>
    </xdr:from>
    <xdr:ext cx="104775" cy="104775"/>
    <xdr:sp fLocksText="0">
      <xdr:nvSpPr>
        <xdr:cNvPr id="544" name="Text Box 1"/>
        <xdr:cNvSpPr txBox="1">
          <a:spLocks noChangeArrowheads="1"/>
        </xdr:cNvSpPr>
      </xdr:nvSpPr>
      <xdr:spPr>
        <a:xfrm>
          <a:off x="1447800" y="1088231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119</xdr:row>
      <xdr:rowOff>0</xdr:rowOff>
    </xdr:from>
    <xdr:ext cx="104775" cy="104775"/>
    <xdr:sp fLocksText="0">
      <xdr:nvSpPr>
        <xdr:cNvPr id="545" name="Text Box 1"/>
        <xdr:cNvSpPr txBox="1">
          <a:spLocks noChangeArrowheads="1"/>
        </xdr:cNvSpPr>
      </xdr:nvSpPr>
      <xdr:spPr>
        <a:xfrm>
          <a:off x="1447800" y="1088231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119</xdr:row>
      <xdr:rowOff>0</xdr:rowOff>
    </xdr:from>
    <xdr:ext cx="104775" cy="104775"/>
    <xdr:sp fLocksText="0">
      <xdr:nvSpPr>
        <xdr:cNvPr id="546" name="Text Box 1"/>
        <xdr:cNvSpPr txBox="1">
          <a:spLocks noChangeArrowheads="1"/>
        </xdr:cNvSpPr>
      </xdr:nvSpPr>
      <xdr:spPr>
        <a:xfrm>
          <a:off x="1447800" y="1088231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119</xdr:row>
      <xdr:rowOff>0</xdr:rowOff>
    </xdr:from>
    <xdr:ext cx="104775" cy="104775"/>
    <xdr:sp fLocksText="0">
      <xdr:nvSpPr>
        <xdr:cNvPr id="547" name="Text Box 1"/>
        <xdr:cNvSpPr txBox="1">
          <a:spLocks noChangeArrowheads="1"/>
        </xdr:cNvSpPr>
      </xdr:nvSpPr>
      <xdr:spPr>
        <a:xfrm>
          <a:off x="1447800" y="1088231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119</xdr:row>
      <xdr:rowOff>0</xdr:rowOff>
    </xdr:from>
    <xdr:ext cx="104775" cy="104775"/>
    <xdr:sp fLocksText="0">
      <xdr:nvSpPr>
        <xdr:cNvPr id="548" name="Text Box 1"/>
        <xdr:cNvSpPr txBox="1">
          <a:spLocks noChangeArrowheads="1"/>
        </xdr:cNvSpPr>
      </xdr:nvSpPr>
      <xdr:spPr>
        <a:xfrm>
          <a:off x="1447800" y="1088231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119</xdr:row>
      <xdr:rowOff>0</xdr:rowOff>
    </xdr:from>
    <xdr:ext cx="104775" cy="104775"/>
    <xdr:sp fLocksText="0">
      <xdr:nvSpPr>
        <xdr:cNvPr id="549" name="Text Box 1"/>
        <xdr:cNvSpPr txBox="1">
          <a:spLocks noChangeArrowheads="1"/>
        </xdr:cNvSpPr>
      </xdr:nvSpPr>
      <xdr:spPr>
        <a:xfrm>
          <a:off x="1447800" y="1088231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119</xdr:row>
      <xdr:rowOff>0</xdr:rowOff>
    </xdr:from>
    <xdr:ext cx="104775" cy="104775"/>
    <xdr:sp fLocksText="0">
      <xdr:nvSpPr>
        <xdr:cNvPr id="550" name="Text Box 1"/>
        <xdr:cNvSpPr txBox="1">
          <a:spLocks noChangeArrowheads="1"/>
        </xdr:cNvSpPr>
      </xdr:nvSpPr>
      <xdr:spPr>
        <a:xfrm>
          <a:off x="1447800" y="1088231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119</xdr:row>
      <xdr:rowOff>0</xdr:rowOff>
    </xdr:from>
    <xdr:ext cx="104775" cy="104775"/>
    <xdr:sp fLocksText="0">
      <xdr:nvSpPr>
        <xdr:cNvPr id="551" name="Text Box 1"/>
        <xdr:cNvSpPr txBox="1">
          <a:spLocks noChangeArrowheads="1"/>
        </xdr:cNvSpPr>
      </xdr:nvSpPr>
      <xdr:spPr>
        <a:xfrm>
          <a:off x="1447800" y="1088231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119</xdr:row>
      <xdr:rowOff>0</xdr:rowOff>
    </xdr:from>
    <xdr:ext cx="104775" cy="104775"/>
    <xdr:sp fLocksText="0">
      <xdr:nvSpPr>
        <xdr:cNvPr id="552" name="Text Box 1"/>
        <xdr:cNvSpPr txBox="1">
          <a:spLocks noChangeArrowheads="1"/>
        </xdr:cNvSpPr>
      </xdr:nvSpPr>
      <xdr:spPr>
        <a:xfrm>
          <a:off x="1447800" y="1088231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119</xdr:row>
      <xdr:rowOff>0</xdr:rowOff>
    </xdr:from>
    <xdr:ext cx="104775" cy="104775"/>
    <xdr:sp fLocksText="0">
      <xdr:nvSpPr>
        <xdr:cNvPr id="553" name="Text Box 1"/>
        <xdr:cNvSpPr txBox="1">
          <a:spLocks noChangeArrowheads="1"/>
        </xdr:cNvSpPr>
      </xdr:nvSpPr>
      <xdr:spPr>
        <a:xfrm>
          <a:off x="1447800" y="1088231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119</xdr:row>
      <xdr:rowOff>0</xdr:rowOff>
    </xdr:from>
    <xdr:ext cx="104775" cy="104775"/>
    <xdr:sp fLocksText="0">
      <xdr:nvSpPr>
        <xdr:cNvPr id="554" name="Text Box 1"/>
        <xdr:cNvSpPr txBox="1">
          <a:spLocks noChangeArrowheads="1"/>
        </xdr:cNvSpPr>
      </xdr:nvSpPr>
      <xdr:spPr>
        <a:xfrm>
          <a:off x="1447800" y="1088231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119</xdr:row>
      <xdr:rowOff>0</xdr:rowOff>
    </xdr:from>
    <xdr:ext cx="104775" cy="104775"/>
    <xdr:sp fLocksText="0">
      <xdr:nvSpPr>
        <xdr:cNvPr id="555" name="Text Box 1"/>
        <xdr:cNvSpPr txBox="1">
          <a:spLocks noChangeArrowheads="1"/>
        </xdr:cNvSpPr>
      </xdr:nvSpPr>
      <xdr:spPr>
        <a:xfrm>
          <a:off x="1447800" y="1088231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119</xdr:row>
      <xdr:rowOff>0</xdr:rowOff>
    </xdr:from>
    <xdr:ext cx="104775" cy="104775"/>
    <xdr:sp fLocksText="0">
      <xdr:nvSpPr>
        <xdr:cNvPr id="556" name="Text Box 1"/>
        <xdr:cNvSpPr txBox="1">
          <a:spLocks noChangeArrowheads="1"/>
        </xdr:cNvSpPr>
      </xdr:nvSpPr>
      <xdr:spPr>
        <a:xfrm>
          <a:off x="1447800" y="1088231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119</xdr:row>
      <xdr:rowOff>0</xdr:rowOff>
    </xdr:from>
    <xdr:ext cx="104775" cy="104775"/>
    <xdr:sp fLocksText="0">
      <xdr:nvSpPr>
        <xdr:cNvPr id="557" name="Text Box 1"/>
        <xdr:cNvSpPr txBox="1">
          <a:spLocks noChangeArrowheads="1"/>
        </xdr:cNvSpPr>
      </xdr:nvSpPr>
      <xdr:spPr>
        <a:xfrm>
          <a:off x="1447800" y="1088231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119</xdr:row>
      <xdr:rowOff>0</xdr:rowOff>
    </xdr:from>
    <xdr:ext cx="104775" cy="104775"/>
    <xdr:sp fLocksText="0">
      <xdr:nvSpPr>
        <xdr:cNvPr id="558" name="Text Box 1"/>
        <xdr:cNvSpPr txBox="1">
          <a:spLocks noChangeArrowheads="1"/>
        </xdr:cNvSpPr>
      </xdr:nvSpPr>
      <xdr:spPr>
        <a:xfrm>
          <a:off x="1447800" y="1088231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119</xdr:row>
      <xdr:rowOff>0</xdr:rowOff>
    </xdr:from>
    <xdr:ext cx="104775" cy="104775"/>
    <xdr:sp fLocksText="0">
      <xdr:nvSpPr>
        <xdr:cNvPr id="559" name="Text Box 1"/>
        <xdr:cNvSpPr txBox="1">
          <a:spLocks noChangeArrowheads="1"/>
        </xdr:cNvSpPr>
      </xdr:nvSpPr>
      <xdr:spPr>
        <a:xfrm>
          <a:off x="1447800" y="1088231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119</xdr:row>
      <xdr:rowOff>0</xdr:rowOff>
    </xdr:from>
    <xdr:ext cx="104775" cy="104775"/>
    <xdr:sp fLocksText="0">
      <xdr:nvSpPr>
        <xdr:cNvPr id="560" name="Text Box 1"/>
        <xdr:cNvSpPr txBox="1">
          <a:spLocks noChangeArrowheads="1"/>
        </xdr:cNvSpPr>
      </xdr:nvSpPr>
      <xdr:spPr>
        <a:xfrm>
          <a:off x="1447800" y="1088231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119</xdr:row>
      <xdr:rowOff>0</xdr:rowOff>
    </xdr:from>
    <xdr:ext cx="104775" cy="104775"/>
    <xdr:sp fLocksText="0">
      <xdr:nvSpPr>
        <xdr:cNvPr id="561" name="Text Box 1"/>
        <xdr:cNvSpPr txBox="1">
          <a:spLocks noChangeArrowheads="1"/>
        </xdr:cNvSpPr>
      </xdr:nvSpPr>
      <xdr:spPr>
        <a:xfrm>
          <a:off x="1447800" y="108823125"/>
          <a:ext cx="1047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562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563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564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565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566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567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568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569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570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571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572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573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574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575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576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577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578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579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580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581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582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583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584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585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586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587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588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589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590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591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592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23825"/>
    <xdr:sp fLocksText="0">
      <xdr:nvSpPr>
        <xdr:cNvPr id="593" name="Text Box 1"/>
        <xdr:cNvSpPr txBox="1">
          <a:spLocks noChangeArrowheads="1"/>
        </xdr:cNvSpPr>
      </xdr:nvSpPr>
      <xdr:spPr>
        <a:xfrm>
          <a:off x="1447800" y="3928681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23825"/>
    <xdr:sp fLocksText="0">
      <xdr:nvSpPr>
        <xdr:cNvPr id="594" name="Text Box 1"/>
        <xdr:cNvSpPr txBox="1">
          <a:spLocks noChangeArrowheads="1"/>
        </xdr:cNvSpPr>
      </xdr:nvSpPr>
      <xdr:spPr>
        <a:xfrm>
          <a:off x="1447800" y="3928681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23825"/>
    <xdr:sp fLocksText="0">
      <xdr:nvSpPr>
        <xdr:cNvPr id="595" name="Text Box 1"/>
        <xdr:cNvSpPr txBox="1">
          <a:spLocks noChangeArrowheads="1"/>
        </xdr:cNvSpPr>
      </xdr:nvSpPr>
      <xdr:spPr>
        <a:xfrm>
          <a:off x="1447800" y="3928681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23825"/>
    <xdr:sp fLocksText="0">
      <xdr:nvSpPr>
        <xdr:cNvPr id="596" name="Text Box 1"/>
        <xdr:cNvSpPr txBox="1">
          <a:spLocks noChangeArrowheads="1"/>
        </xdr:cNvSpPr>
      </xdr:nvSpPr>
      <xdr:spPr>
        <a:xfrm>
          <a:off x="1447800" y="3928681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23825"/>
    <xdr:sp fLocksText="0">
      <xdr:nvSpPr>
        <xdr:cNvPr id="597" name="Text Box 1"/>
        <xdr:cNvSpPr txBox="1">
          <a:spLocks noChangeArrowheads="1"/>
        </xdr:cNvSpPr>
      </xdr:nvSpPr>
      <xdr:spPr>
        <a:xfrm>
          <a:off x="1447800" y="3928681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23825"/>
    <xdr:sp fLocksText="0">
      <xdr:nvSpPr>
        <xdr:cNvPr id="598" name="Text Box 1"/>
        <xdr:cNvSpPr txBox="1">
          <a:spLocks noChangeArrowheads="1"/>
        </xdr:cNvSpPr>
      </xdr:nvSpPr>
      <xdr:spPr>
        <a:xfrm>
          <a:off x="1447800" y="3928681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23825"/>
    <xdr:sp fLocksText="0">
      <xdr:nvSpPr>
        <xdr:cNvPr id="599" name="Text Box 1"/>
        <xdr:cNvSpPr txBox="1">
          <a:spLocks noChangeArrowheads="1"/>
        </xdr:cNvSpPr>
      </xdr:nvSpPr>
      <xdr:spPr>
        <a:xfrm>
          <a:off x="1447800" y="3928681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23825"/>
    <xdr:sp fLocksText="0">
      <xdr:nvSpPr>
        <xdr:cNvPr id="600" name="Text Box 1"/>
        <xdr:cNvSpPr txBox="1">
          <a:spLocks noChangeArrowheads="1"/>
        </xdr:cNvSpPr>
      </xdr:nvSpPr>
      <xdr:spPr>
        <a:xfrm>
          <a:off x="1447800" y="3928681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23825"/>
    <xdr:sp fLocksText="0">
      <xdr:nvSpPr>
        <xdr:cNvPr id="601" name="Text Box 1"/>
        <xdr:cNvSpPr txBox="1">
          <a:spLocks noChangeArrowheads="1"/>
        </xdr:cNvSpPr>
      </xdr:nvSpPr>
      <xdr:spPr>
        <a:xfrm>
          <a:off x="1447800" y="3928681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23825"/>
    <xdr:sp fLocksText="0">
      <xdr:nvSpPr>
        <xdr:cNvPr id="602" name="Text Box 1"/>
        <xdr:cNvSpPr txBox="1">
          <a:spLocks noChangeArrowheads="1"/>
        </xdr:cNvSpPr>
      </xdr:nvSpPr>
      <xdr:spPr>
        <a:xfrm>
          <a:off x="1447800" y="3928681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23825"/>
    <xdr:sp fLocksText="0">
      <xdr:nvSpPr>
        <xdr:cNvPr id="603" name="Text Box 1"/>
        <xdr:cNvSpPr txBox="1">
          <a:spLocks noChangeArrowheads="1"/>
        </xdr:cNvSpPr>
      </xdr:nvSpPr>
      <xdr:spPr>
        <a:xfrm>
          <a:off x="1447800" y="3928681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23825"/>
    <xdr:sp fLocksText="0">
      <xdr:nvSpPr>
        <xdr:cNvPr id="604" name="Text Box 1"/>
        <xdr:cNvSpPr txBox="1">
          <a:spLocks noChangeArrowheads="1"/>
        </xdr:cNvSpPr>
      </xdr:nvSpPr>
      <xdr:spPr>
        <a:xfrm>
          <a:off x="1447800" y="3928681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23825"/>
    <xdr:sp fLocksText="0">
      <xdr:nvSpPr>
        <xdr:cNvPr id="605" name="Text Box 1"/>
        <xdr:cNvSpPr txBox="1">
          <a:spLocks noChangeArrowheads="1"/>
        </xdr:cNvSpPr>
      </xdr:nvSpPr>
      <xdr:spPr>
        <a:xfrm>
          <a:off x="1447800" y="3928681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23825"/>
    <xdr:sp fLocksText="0">
      <xdr:nvSpPr>
        <xdr:cNvPr id="606" name="Text Box 1"/>
        <xdr:cNvSpPr txBox="1">
          <a:spLocks noChangeArrowheads="1"/>
        </xdr:cNvSpPr>
      </xdr:nvSpPr>
      <xdr:spPr>
        <a:xfrm>
          <a:off x="1447800" y="3928681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23825"/>
    <xdr:sp fLocksText="0">
      <xdr:nvSpPr>
        <xdr:cNvPr id="607" name="Text Box 1"/>
        <xdr:cNvSpPr txBox="1">
          <a:spLocks noChangeArrowheads="1"/>
        </xdr:cNvSpPr>
      </xdr:nvSpPr>
      <xdr:spPr>
        <a:xfrm>
          <a:off x="1447800" y="3928681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23825"/>
    <xdr:sp fLocksText="0">
      <xdr:nvSpPr>
        <xdr:cNvPr id="608" name="Text Box 1"/>
        <xdr:cNvSpPr txBox="1">
          <a:spLocks noChangeArrowheads="1"/>
        </xdr:cNvSpPr>
      </xdr:nvSpPr>
      <xdr:spPr>
        <a:xfrm>
          <a:off x="1447800" y="3928681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23825"/>
    <xdr:sp fLocksText="0">
      <xdr:nvSpPr>
        <xdr:cNvPr id="609" name="Text Box 1"/>
        <xdr:cNvSpPr txBox="1">
          <a:spLocks noChangeArrowheads="1"/>
        </xdr:cNvSpPr>
      </xdr:nvSpPr>
      <xdr:spPr>
        <a:xfrm>
          <a:off x="1447800" y="3928681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23825"/>
    <xdr:sp fLocksText="0">
      <xdr:nvSpPr>
        <xdr:cNvPr id="610" name="Text Box 1"/>
        <xdr:cNvSpPr txBox="1">
          <a:spLocks noChangeArrowheads="1"/>
        </xdr:cNvSpPr>
      </xdr:nvSpPr>
      <xdr:spPr>
        <a:xfrm>
          <a:off x="1447800" y="3928681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23825"/>
    <xdr:sp fLocksText="0">
      <xdr:nvSpPr>
        <xdr:cNvPr id="611" name="Text Box 1"/>
        <xdr:cNvSpPr txBox="1">
          <a:spLocks noChangeArrowheads="1"/>
        </xdr:cNvSpPr>
      </xdr:nvSpPr>
      <xdr:spPr>
        <a:xfrm>
          <a:off x="1447800" y="3928681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23825"/>
    <xdr:sp fLocksText="0">
      <xdr:nvSpPr>
        <xdr:cNvPr id="612" name="Text Box 1"/>
        <xdr:cNvSpPr txBox="1">
          <a:spLocks noChangeArrowheads="1"/>
        </xdr:cNvSpPr>
      </xdr:nvSpPr>
      <xdr:spPr>
        <a:xfrm>
          <a:off x="1447800" y="392868150"/>
          <a:ext cx="1047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13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14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15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16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17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18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19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20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21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22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23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24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25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26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27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28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29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30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31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32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33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34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35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36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37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38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39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40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41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42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43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44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45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46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47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48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49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50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51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52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53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54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55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56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57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58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59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60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09600"/>
    <xdr:sp fLocksText="0">
      <xdr:nvSpPr>
        <xdr:cNvPr id="661" name="Text Box 1"/>
        <xdr:cNvSpPr txBox="1">
          <a:spLocks noChangeArrowheads="1"/>
        </xdr:cNvSpPr>
      </xdr:nvSpPr>
      <xdr:spPr>
        <a:xfrm>
          <a:off x="1447800" y="3928681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0025"/>
    <xdr:sp fLocksText="0">
      <xdr:nvSpPr>
        <xdr:cNvPr id="662" name="Text Box 1"/>
        <xdr:cNvSpPr txBox="1">
          <a:spLocks noChangeArrowheads="1"/>
        </xdr:cNvSpPr>
      </xdr:nvSpPr>
      <xdr:spPr>
        <a:xfrm>
          <a:off x="1447800" y="392868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0025"/>
    <xdr:sp fLocksText="0">
      <xdr:nvSpPr>
        <xdr:cNvPr id="663" name="Text Box 1"/>
        <xdr:cNvSpPr txBox="1">
          <a:spLocks noChangeArrowheads="1"/>
        </xdr:cNvSpPr>
      </xdr:nvSpPr>
      <xdr:spPr>
        <a:xfrm>
          <a:off x="1447800" y="392868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0025"/>
    <xdr:sp fLocksText="0">
      <xdr:nvSpPr>
        <xdr:cNvPr id="664" name="Text Box 1"/>
        <xdr:cNvSpPr txBox="1">
          <a:spLocks noChangeArrowheads="1"/>
        </xdr:cNvSpPr>
      </xdr:nvSpPr>
      <xdr:spPr>
        <a:xfrm>
          <a:off x="1447800" y="392868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0025"/>
    <xdr:sp fLocksText="0">
      <xdr:nvSpPr>
        <xdr:cNvPr id="665" name="Text Box 1"/>
        <xdr:cNvSpPr txBox="1">
          <a:spLocks noChangeArrowheads="1"/>
        </xdr:cNvSpPr>
      </xdr:nvSpPr>
      <xdr:spPr>
        <a:xfrm>
          <a:off x="1447800" y="392868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0025"/>
    <xdr:sp fLocksText="0">
      <xdr:nvSpPr>
        <xdr:cNvPr id="666" name="Text Box 1"/>
        <xdr:cNvSpPr txBox="1">
          <a:spLocks noChangeArrowheads="1"/>
        </xdr:cNvSpPr>
      </xdr:nvSpPr>
      <xdr:spPr>
        <a:xfrm>
          <a:off x="1447800" y="392868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0025"/>
    <xdr:sp fLocksText="0">
      <xdr:nvSpPr>
        <xdr:cNvPr id="667" name="Text Box 1"/>
        <xdr:cNvSpPr txBox="1">
          <a:spLocks noChangeArrowheads="1"/>
        </xdr:cNvSpPr>
      </xdr:nvSpPr>
      <xdr:spPr>
        <a:xfrm>
          <a:off x="1447800" y="392868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0025"/>
    <xdr:sp fLocksText="0">
      <xdr:nvSpPr>
        <xdr:cNvPr id="668" name="Text Box 1"/>
        <xdr:cNvSpPr txBox="1">
          <a:spLocks noChangeArrowheads="1"/>
        </xdr:cNvSpPr>
      </xdr:nvSpPr>
      <xdr:spPr>
        <a:xfrm>
          <a:off x="1447800" y="392868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0025"/>
    <xdr:sp fLocksText="0">
      <xdr:nvSpPr>
        <xdr:cNvPr id="669" name="Text Box 1"/>
        <xdr:cNvSpPr txBox="1">
          <a:spLocks noChangeArrowheads="1"/>
        </xdr:cNvSpPr>
      </xdr:nvSpPr>
      <xdr:spPr>
        <a:xfrm>
          <a:off x="1447800" y="392868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0025"/>
    <xdr:sp fLocksText="0">
      <xdr:nvSpPr>
        <xdr:cNvPr id="670" name="Text Box 1"/>
        <xdr:cNvSpPr txBox="1">
          <a:spLocks noChangeArrowheads="1"/>
        </xdr:cNvSpPr>
      </xdr:nvSpPr>
      <xdr:spPr>
        <a:xfrm>
          <a:off x="1447800" y="392868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164</xdr:row>
      <xdr:rowOff>0</xdr:rowOff>
    </xdr:from>
    <xdr:ext cx="104775" cy="676275"/>
    <xdr:sp fLocksText="0">
      <xdr:nvSpPr>
        <xdr:cNvPr id="671" name="Text Box 1"/>
        <xdr:cNvSpPr txBox="1">
          <a:spLocks noChangeArrowheads="1"/>
        </xdr:cNvSpPr>
      </xdr:nvSpPr>
      <xdr:spPr>
        <a:xfrm>
          <a:off x="1447800" y="161925000"/>
          <a:ext cx="104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672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673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674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675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676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677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678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679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680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681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682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683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684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685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686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687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688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689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690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691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692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693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694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695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696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697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698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699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700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701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702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703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704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705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706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707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708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709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710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711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712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713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714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715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716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717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718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719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720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721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722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723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724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725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726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727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728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729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730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731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732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733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734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735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736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737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738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739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740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741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742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743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744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745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746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747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748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749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750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751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752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753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754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755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756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757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758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759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0025"/>
    <xdr:sp fLocksText="0">
      <xdr:nvSpPr>
        <xdr:cNvPr id="760" name="Text Box 1"/>
        <xdr:cNvSpPr txBox="1">
          <a:spLocks noChangeArrowheads="1"/>
        </xdr:cNvSpPr>
      </xdr:nvSpPr>
      <xdr:spPr>
        <a:xfrm>
          <a:off x="1447800" y="392868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0025"/>
    <xdr:sp fLocksText="0">
      <xdr:nvSpPr>
        <xdr:cNvPr id="761" name="Text Box 1"/>
        <xdr:cNvSpPr txBox="1">
          <a:spLocks noChangeArrowheads="1"/>
        </xdr:cNvSpPr>
      </xdr:nvSpPr>
      <xdr:spPr>
        <a:xfrm>
          <a:off x="1447800" y="392868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0025"/>
    <xdr:sp fLocksText="0">
      <xdr:nvSpPr>
        <xdr:cNvPr id="762" name="Text Box 1"/>
        <xdr:cNvSpPr txBox="1">
          <a:spLocks noChangeArrowheads="1"/>
        </xdr:cNvSpPr>
      </xdr:nvSpPr>
      <xdr:spPr>
        <a:xfrm>
          <a:off x="1447800" y="392868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0025"/>
    <xdr:sp fLocksText="0">
      <xdr:nvSpPr>
        <xdr:cNvPr id="763" name="Text Box 1"/>
        <xdr:cNvSpPr txBox="1">
          <a:spLocks noChangeArrowheads="1"/>
        </xdr:cNvSpPr>
      </xdr:nvSpPr>
      <xdr:spPr>
        <a:xfrm>
          <a:off x="1447800" y="392868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0025"/>
    <xdr:sp fLocksText="0">
      <xdr:nvSpPr>
        <xdr:cNvPr id="764" name="Text Box 1"/>
        <xdr:cNvSpPr txBox="1">
          <a:spLocks noChangeArrowheads="1"/>
        </xdr:cNvSpPr>
      </xdr:nvSpPr>
      <xdr:spPr>
        <a:xfrm>
          <a:off x="1447800" y="392868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0025"/>
    <xdr:sp fLocksText="0">
      <xdr:nvSpPr>
        <xdr:cNvPr id="765" name="Text Box 1"/>
        <xdr:cNvSpPr txBox="1">
          <a:spLocks noChangeArrowheads="1"/>
        </xdr:cNvSpPr>
      </xdr:nvSpPr>
      <xdr:spPr>
        <a:xfrm>
          <a:off x="1447800" y="392868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0025"/>
    <xdr:sp fLocksText="0">
      <xdr:nvSpPr>
        <xdr:cNvPr id="766" name="Text Box 1"/>
        <xdr:cNvSpPr txBox="1">
          <a:spLocks noChangeArrowheads="1"/>
        </xdr:cNvSpPr>
      </xdr:nvSpPr>
      <xdr:spPr>
        <a:xfrm>
          <a:off x="1447800" y="392868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0025"/>
    <xdr:sp fLocksText="0">
      <xdr:nvSpPr>
        <xdr:cNvPr id="767" name="Text Box 1"/>
        <xdr:cNvSpPr txBox="1">
          <a:spLocks noChangeArrowheads="1"/>
        </xdr:cNvSpPr>
      </xdr:nvSpPr>
      <xdr:spPr>
        <a:xfrm>
          <a:off x="1447800" y="392868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0025"/>
    <xdr:sp fLocksText="0">
      <xdr:nvSpPr>
        <xdr:cNvPr id="768" name="Text Box 1"/>
        <xdr:cNvSpPr txBox="1">
          <a:spLocks noChangeArrowheads="1"/>
        </xdr:cNvSpPr>
      </xdr:nvSpPr>
      <xdr:spPr>
        <a:xfrm>
          <a:off x="1447800" y="392868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0025"/>
    <xdr:sp fLocksText="0">
      <xdr:nvSpPr>
        <xdr:cNvPr id="769" name="Text Box 1"/>
        <xdr:cNvSpPr txBox="1">
          <a:spLocks noChangeArrowheads="1"/>
        </xdr:cNvSpPr>
      </xdr:nvSpPr>
      <xdr:spPr>
        <a:xfrm>
          <a:off x="1447800" y="392868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0025"/>
    <xdr:sp fLocksText="0">
      <xdr:nvSpPr>
        <xdr:cNvPr id="770" name="Text Box 1"/>
        <xdr:cNvSpPr txBox="1">
          <a:spLocks noChangeArrowheads="1"/>
        </xdr:cNvSpPr>
      </xdr:nvSpPr>
      <xdr:spPr>
        <a:xfrm>
          <a:off x="1447800" y="392868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0025"/>
    <xdr:sp fLocksText="0">
      <xdr:nvSpPr>
        <xdr:cNvPr id="771" name="Text Box 1"/>
        <xdr:cNvSpPr txBox="1">
          <a:spLocks noChangeArrowheads="1"/>
        </xdr:cNvSpPr>
      </xdr:nvSpPr>
      <xdr:spPr>
        <a:xfrm>
          <a:off x="1447800" y="392868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0025"/>
    <xdr:sp fLocksText="0">
      <xdr:nvSpPr>
        <xdr:cNvPr id="772" name="Text Box 1"/>
        <xdr:cNvSpPr txBox="1">
          <a:spLocks noChangeArrowheads="1"/>
        </xdr:cNvSpPr>
      </xdr:nvSpPr>
      <xdr:spPr>
        <a:xfrm>
          <a:off x="1447800" y="392868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0025"/>
    <xdr:sp fLocksText="0">
      <xdr:nvSpPr>
        <xdr:cNvPr id="773" name="Text Box 1"/>
        <xdr:cNvSpPr txBox="1">
          <a:spLocks noChangeArrowheads="1"/>
        </xdr:cNvSpPr>
      </xdr:nvSpPr>
      <xdr:spPr>
        <a:xfrm>
          <a:off x="1447800" y="392868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0025"/>
    <xdr:sp fLocksText="0">
      <xdr:nvSpPr>
        <xdr:cNvPr id="774" name="Text Box 1"/>
        <xdr:cNvSpPr txBox="1">
          <a:spLocks noChangeArrowheads="1"/>
        </xdr:cNvSpPr>
      </xdr:nvSpPr>
      <xdr:spPr>
        <a:xfrm>
          <a:off x="1447800" y="392868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0025"/>
    <xdr:sp fLocksText="0">
      <xdr:nvSpPr>
        <xdr:cNvPr id="775" name="Text Box 1"/>
        <xdr:cNvSpPr txBox="1">
          <a:spLocks noChangeArrowheads="1"/>
        </xdr:cNvSpPr>
      </xdr:nvSpPr>
      <xdr:spPr>
        <a:xfrm>
          <a:off x="1447800" y="392868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0025"/>
    <xdr:sp fLocksText="0">
      <xdr:nvSpPr>
        <xdr:cNvPr id="776" name="Text Box 1"/>
        <xdr:cNvSpPr txBox="1">
          <a:spLocks noChangeArrowheads="1"/>
        </xdr:cNvSpPr>
      </xdr:nvSpPr>
      <xdr:spPr>
        <a:xfrm>
          <a:off x="1447800" y="392868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0025"/>
    <xdr:sp fLocksText="0">
      <xdr:nvSpPr>
        <xdr:cNvPr id="777" name="Text Box 1"/>
        <xdr:cNvSpPr txBox="1">
          <a:spLocks noChangeArrowheads="1"/>
        </xdr:cNvSpPr>
      </xdr:nvSpPr>
      <xdr:spPr>
        <a:xfrm>
          <a:off x="1447800" y="392868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0025"/>
    <xdr:sp fLocksText="0">
      <xdr:nvSpPr>
        <xdr:cNvPr id="778" name="Text Box 1"/>
        <xdr:cNvSpPr txBox="1">
          <a:spLocks noChangeArrowheads="1"/>
        </xdr:cNvSpPr>
      </xdr:nvSpPr>
      <xdr:spPr>
        <a:xfrm>
          <a:off x="1447800" y="392868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0025"/>
    <xdr:sp fLocksText="0">
      <xdr:nvSpPr>
        <xdr:cNvPr id="779" name="Text Box 1"/>
        <xdr:cNvSpPr txBox="1">
          <a:spLocks noChangeArrowheads="1"/>
        </xdr:cNvSpPr>
      </xdr:nvSpPr>
      <xdr:spPr>
        <a:xfrm>
          <a:off x="1447800" y="3928681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5057775"/>
    <xdr:sp fLocksText="0">
      <xdr:nvSpPr>
        <xdr:cNvPr id="780" name="Text Box 1"/>
        <xdr:cNvSpPr txBox="1">
          <a:spLocks noChangeArrowheads="1"/>
        </xdr:cNvSpPr>
      </xdr:nvSpPr>
      <xdr:spPr>
        <a:xfrm>
          <a:off x="1447800" y="392868150"/>
          <a:ext cx="104775" cy="505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5057775"/>
    <xdr:sp fLocksText="0">
      <xdr:nvSpPr>
        <xdr:cNvPr id="781" name="Text Box 1"/>
        <xdr:cNvSpPr txBox="1">
          <a:spLocks noChangeArrowheads="1"/>
        </xdr:cNvSpPr>
      </xdr:nvSpPr>
      <xdr:spPr>
        <a:xfrm>
          <a:off x="1447800" y="392868150"/>
          <a:ext cx="104775" cy="505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5057775"/>
    <xdr:sp fLocksText="0">
      <xdr:nvSpPr>
        <xdr:cNvPr id="782" name="Text Box 1"/>
        <xdr:cNvSpPr txBox="1">
          <a:spLocks noChangeArrowheads="1"/>
        </xdr:cNvSpPr>
      </xdr:nvSpPr>
      <xdr:spPr>
        <a:xfrm>
          <a:off x="1447800" y="392868150"/>
          <a:ext cx="104775" cy="505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5057775"/>
    <xdr:sp fLocksText="0">
      <xdr:nvSpPr>
        <xdr:cNvPr id="783" name="Text Box 1"/>
        <xdr:cNvSpPr txBox="1">
          <a:spLocks noChangeArrowheads="1"/>
        </xdr:cNvSpPr>
      </xdr:nvSpPr>
      <xdr:spPr>
        <a:xfrm>
          <a:off x="1447800" y="392868150"/>
          <a:ext cx="104775" cy="505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5057775"/>
    <xdr:sp fLocksText="0">
      <xdr:nvSpPr>
        <xdr:cNvPr id="784" name="Text Box 1"/>
        <xdr:cNvSpPr txBox="1">
          <a:spLocks noChangeArrowheads="1"/>
        </xdr:cNvSpPr>
      </xdr:nvSpPr>
      <xdr:spPr>
        <a:xfrm>
          <a:off x="1447800" y="392868150"/>
          <a:ext cx="104775" cy="505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5057775"/>
    <xdr:sp fLocksText="0">
      <xdr:nvSpPr>
        <xdr:cNvPr id="785" name="Text Box 1"/>
        <xdr:cNvSpPr txBox="1">
          <a:spLocks noChangeArrowheads="1"/>
        </xdr:cNvSpPr>
      </xdr:nvSpPr>
      <xdr:spPr>
        <a:xfrm>
          <a:off x="1447800" y="392868150"/>
          <a:ext cx="104775" cy="505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5057775"/>
    <xdr:sp fLocksText="0">
      <xdr:nvSpPr>
        <xdr:cNvPr id="786" name="Text Box 1"/>
        <xdr:cNvSpPr txBox="1">
          <a:spLocks noChangeArrowheads="1"/>
        </xdr:cNvSpPr>
      </xdr:nvSpPr>
      <xdr:spPr>
        <a:xfrm>
          <a:off x="1447800" y="392868150"/>
          <a:ext cx="104775" cy="505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5057775"/>
    <xdr:sp fLocksText="0">
      <xdr:nvSpPr>
        <xdr:cNvPr id="787" name="Text Box 1"/>
        <xdr:cNvSpPr txBox="1">
          <a:spLocks noChangeArrowheads="1"/>
        </xdr:cNvSpPr>
      </xdr:nvSpPr>
      <xdr:spPr>
        <a:xfrm>
          <a:off x="1447800" y="392868150"/>
          <a:ext cx="104775" cy="505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5057775"/>
    <xdr:sp fLocksText="0">
      <xdr:nvSpPr>
        <xdr:cNvPr id="788" name="Text Box 1"/>
        <xdr:cNvSpPr txBox="1">
          <a:spLocks noChangeArrowheads="1"/>
        </xdr:cNvSpPr>
      </xdr:nvSpPr>
      <xdr:spPr>
        <a:xfrm>
          <a:off x="1447800" y="392868150"/>
          <a:ext cx="104775" cy="505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5057775"/>
    <xdr:sp fLocksText="0">
      <xdr:nvSpPr>
        <xdr:cNvPr id="789" name="Text Box 1"/>
        <xdr:cNvSpPr txBox="1">
          <a:spLocks noChangeArrowheads="1"/>
        </xdr:cNvSpPr>
      </xdr:nvSpPr>
      <xdr:spPr>
        <a:xfrm>
          <a:off x="1447800" y="392868150"/>
          <a:ext cx="104775" cy="505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5057775"/>
    <xdr:sp fLocksText="0">
      <xdr:nvSpPr>
        <xdr:cNvPr id="790" name="Text Box 1"/>
        <xdr:cNvSpPr txBox="1">
          <a:spLocks noChangeArrowheads="1"/>
        </xdr:cNvSpPr>
      </xdr:nvSpPr>
      <xdr:spPr>
        <a:xfrm>
          <a:off x="1447800" y="392868150"/>
          <a:ext cx="104775" cy="505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5057775"/>
    <xdr:sp fLocksText="0">
      <xdr:nvSpPr>
        <xdr:cNvPr id="791" name="Text Box 1"/>
        <xdr:cNvSpPr txBox="1">
          <a:spLocks noChangeArrowheads="1"/>
        </xdr:cNvSpPr>
      </xdr:nvSpPr>
      <xdr:spPr>
        <a:xfrm>
          <a:off x="1447800" y="392868150"/>
          <a:ext cx="104775" cy="505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5057775"/>
    <xdr:sp fLocksText="0">
      <xdr:nvSpPr>
        <xdr:cNvPr id="792" name="Text Box 1"/>
        <xdr:cNvSpPr txBox="1">
          <a:spLocks noChangeArrowheads="1"/>
        </xdr:cNvSpPr>
      </xdr:nvSpPr>
      <xdr:spPr>
        <a:xfrm>
          <a:off x="1447800" y="392868150"/>
          <a:ext cx="104775" cy="505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5057775"/>
    <xdr:sp fLocksText="0">
      <xdr:nvSpPr>
        <xdr:cNvPr id="793" name="Text Box 1"/>
        <xdr:cNvSpPr txBox="1">
          <a:spLocks noChangeArrowheads="1"/>
        </xdr:cNvSpPr>
      </xdr:nvSpPr>
      <xdr:spPr>
        <a:xfrm>
          <a:off x="1447800" y="392868150"/>
          <a:ext cx="104775" cy="505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5057775"/>
    <xdr:sp fLocksText="0">
      <xdr:nvSpPr>
        <xdr:cNvPr id="794" name="Text Box 1"/>
        <xdr:cNvSpPr txBox="1">
          <a:spLocks noChangeArrowheads="1"/>
        </xdr:cNvSpPr>
      </xdr:nvSpPr>
      <xdr:spPr>
        <a:xfrm>
          <a:off x="1447800" y="392868150"/>
          <a:ext cx="104775" cy="505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5057775"/>
    <xdr:sp fLocksText="0">
      <xdr:nvSpPr>
        <xdr:cNvPr id="795" name="Text Box 1"/>
        <xdr:cNvSpPr txBox="1">
          <a:spLocks noChangeArrowheads="1"/>
        </xdr:cNvSpPr>
      </xdr:nvSpPr>
      <xdr:spPr>
        <a:xfrm>
          <a:off x="1447800" y="392868150"/>
          <a:ext cx="104775" cy="505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5057775"/>
    <xdr:sp fLocksText="0">
      <xdr:nvSpPr>
        <xdr:cNvPr id="796" name="Text Box 1"/>
        <xdr:cNvSpPr txBox="1">
          <a:spLocks noChangeArrowheads="1"/>
        </xdr:cNvSpPr>
      </xdr:nvSpPr>
      <xdr:spPr>
        <a:xfrm>
          <a:off x="1447800" y="392868150"/>
          <a:ext cx="104775" cy="505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5057775"/>
    <xdr:sp fLocksText="0">
      <xdr:nvSpPr>
        <xdr:cNvPr id="797" name="Text Box 1"/>
        <xdr:cNvSpPr txBox="1">
          <a:spLocks noChangeArrowheads="1"/>
        </xdr:cNvSpPr>
      </xdr:nvSpPr>
      <xdr:spPr>
        <a:xfrm>
          <a:off x="1447800" y="392868150"/>
          <a:ext cx="104775" cy="505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5057775"/>
    <xdr:sp fLocksText="0">
      <xdr:nvSpPr>
        <xdr:cNvPr id="798" name="Text Box 1"/>
        <xdr:cNvSpPr txBox="1">
          <a:spLocks noChangeArrowheads="1"/>
        </xdr:cNvSpPr>
      </xdr:nvSpPr>
      <xdr:spPr>
        <a:xfrm>
          <a:off x="1447800" y="392868150"/>
          <a:ext cx="104775" cy="505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5057775"/>
    <xdr:sp fLocksText="0">
      <xdr:nvSpPr>
        <xdr:cNvPr id="799" name="Text Box 1"/>
        <xdr:cNvSpPr txBox="1">
          <a:spLocks noChangeArrowheads="1"/>
        </xdr:cNvSpPr>
      </xdr:nvSpPr>
      <xdr:spPr>
        <a:xfrm>
          <a:off x="1447800" y="392868150"/>
          <a:ext cx="104775" cy="505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00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01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02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03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04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05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06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07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08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09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10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11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12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13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14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15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16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17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18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19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20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21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22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23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24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25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26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27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28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29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30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31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32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33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34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35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36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37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38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39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40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41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42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43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44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45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46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47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9575"/>
    <xdr:sp fLocksText="0">
      <xdr:nvSpPr>
        <xdr:cNvPr id="848" name="Text Box 1"/>
        <xdr:cNvSpPr txBox="1">
          <a:spLocks noChangeArrowheads="1"/>
        </xdr:cNvSpPr>
      </xdr:nvSpPr>
      <xdr:spPr>
        <a:xfrm>
          <a:off x="1447800" y="39286815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49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50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51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52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53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54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55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56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57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58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59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60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61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62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63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64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65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66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67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68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69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70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71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72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73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74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75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76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77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78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79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80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81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82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83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84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85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86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87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88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89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90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91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92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93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94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95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96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914525"/>
    <xdr:sp fLocksText="0">
      <xdr:nvSpPr>
        <xdr:cNvPr id="897" name="Text Box 1"/>
        <xdr:cNvSpPr txBox="1">
          <a:spLocks noChangeArrowheads="1"/>
        </xdr:cNvSpPr>
      </xdr:nvSpPr>
      <xdr:spPr>
        <a:xfrm>
          <a:off x="1447800" y="392868150"/>
          <a:ext cx="10477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898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899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900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901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902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903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904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905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906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907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908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909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910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911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912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913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914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915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09550"/>
    <xdr:sp fLocksText="0">
      <xdr:nvSpPr>
        <xdr:cNvPr id="916" name="Text Box 1"/>
        <xdr:cNvSpPr txBox="1">
          <a:spLocks noChangeArrowheads="1"/>
        </xdr:cNvSpPr>
      </xdr:nvSpPr>
      <xdr:spPr>
        <a:xfrm>
          <a:off x="1447800" y="392868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135</xdr:row>
      <xdr:rowOff>0</xdr:rowOff>
    </xdr:from>
    <xdr:ext cx="104775" cy="37433250"/>
    <xdr:sp fLocksText="0">
      <xdr:nvSpPr>
        <xdr:cNvPr id="917" name="Text Box 1"/>
        <xdr:cNvSpPr txBox="1">
          <a:spLocks noChangeArrowheads="1"/>
        </xdr:cNvSpPr>
      </xdr:nvSpPr>
      <xdr:spPr>
        <a:xfrm>
          <a:off x="1447800" y="128520825"/>
          <a:ext cx="104775" cy="3743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135</xdr:row>
      <xdr:rowOff>0</xdr:rowOff>
    </xdr:from>
    <xdr:ext cx="104775" cy="37433250"/>
    <xdr:sp fLocksText="0">
      <xdr:nvSpPr>
        <xdr:cNvPr id="918" name="Text Box 1"/>
        <xdr:cNvSpPr txBox="1">
          <a:spLocks noChangeArrowheads="1"/>
        </xdr:cNvSpPr>
      </xdr:nvSpPr>
      <xdr:spPr>
        <a:xfrm>
          <a:off x="1447800" y="128520825"/>
          <a:ext cx="104775" cy="3743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135</xdr:row>
      <xdr:rowOff>0</xdr:rowOff>
    </xdr:from>
    <xdr:ext cx="104775" cy="37433250"/>
    <xdr:sp fLocksText="0">
      <xdr:nvSpPr>
        <xdr:cNvPr id="919" name="Text Box 1"/>
        <xdr:cNvSpPr txBox="1">
          <a:spLocks noChangeArrowheads="1"/>
        </xdr:cNvSpPr>
      </xdr:nvSpPr>
      <xdr:spPr>
        <a:xfrm>
          <a:off x="1447800" y="128520825"/>
          <a:ext cx="104775" cy="3743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135</xdr:row>
      <xdr:rowOff>0</xdr:rowOff>
    </xdr:from>
    <xdr:ext cx="104775" cy="37433250"/>
    <xdr:sp fLocksText="0">
      <xdr:nvSpPr>
        <xdr:cNvPr id="920" name="Text Box 1"/>
        <xdr:cNvSpPr txBox="1">
          <a:spLocks noChangeArrowheads="1"/>
        </xdr:cNvSpPr>
      </xdr:nvSpPr>
      <xdr:spPr>
        <a:xfrm>
          <a:off x="1447800" y="128520825"/>
          <a:ext cx="104775" cy="3743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135</xdr:row>
      <xdr:rowOff>0</xdr:rowOff>
    </xdr:from>
    <xdr:ext cx="104775" cy="37433250"/>
    <xdr:sp fLocksText="0">
      <xdr:nvSpPr>
        <xdr:cNvPr id="921" name="Text Box 1"/>
        <xdr:cNvSpPr txBox="1">
          <a:spLocks noChangeArrowheads="1"/>
        </xdr:cNvSpPr>
      </xdr:nvSpPr>
      <xdr:spPr>
        <a:xfrm>
          <a:off x="1447800" y="128520825"/>
          <a:ext cx="104775" cy="3743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135</xdr:row>
      <xdr:rowOff>0</xdr:rowOff>
    </xdr:from>
    <xdr:ext cx="104775" cy="37433250"/>
    <xdr:sp fLocksText="0">
      <xdr:nvSpPr>
        <xdr:cNvPr id="922" name="Text Box 1"/>
        <xdr:cNvSpPr txBox="1">
          <a:spLocks noChangeArrowheads="1"/>
        </xdr:cNvSpPr>
      </xdr:nvSpPr>
      <xdr:spPr>
        <a:xfrm>
          <a:off x="1447800" y="128520825"/>
          <a:ext cx="104775" cy="3743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135</xdr:row>
      <xdr:rowOff>0</xdr:rowOff>
    </xdr:from>
    <xdr:ext cx="104775" cy="37433250"/>
    <xdr:sp fLocksText="0">
      <xdr:nvSpPr>
        <xdr:cNvPr id="923" name="Text Box 1"/>
        <xdr:cNvSpPr txBox="1">
          <a:spLocks noChangeArrowheads="1"/>
        </xdr:cNvSpPr>
      </xdr:nvSpPr>
      <xdr:spPr>
        <a:xfrm>
          <a:off x="1447800" y="128520825"/>
          <a:ext cx="104775" cy="3743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135</xdr:row>
      <xdr:rowOff>0</xdr:rowOff>
    </xdr:from>
    <xdr:ext cx="104775" cy="37433250"/>
    <xdr:sp fLocksText="0">
      <xdr:nvSpPr>
        <xdr:cNvPr id="924" name="Text Box 1"/>
        <xdr:cNvSpPr txBox="1">
          <a:spLocks noChangeArrowheads="1"/>
        </xdr:cNvSpPr>
      </xdr:nvSpPr>
      <xdr:spPr>
        <a:xfrm>
          <a:off x="1447800" y="128520825"/>
          <a:ext cx="104775" cy="3743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135</xdr:row>
      <xdr:rowOff>0</xdr:rowOff>
    </xdr:from>
    <xdr:ext cx="104775" cy="37433250"/>
    <xdr:sp fLocksText="0">
      <xdr:nvSpPr>
        <xdr:cNvPr id="925" name="Text Box 1"/>
        <xdr:cNvSpPr txBox="1">
          <a:spLocks noChangeArrowheads="1"/>
        </xdr:cNvSpPr>
      </xdr:nvSpPr>
      <xdr:spPr>
        <a:xfrm>
          <a:off x="1447800" y="128520825"/>
          <a:ext cx="104775" cy="37433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3458825"/>
    <xdr:sp fLocksText="0">
      <xdr:nvSpPr>
        <xdr:cNvPr id="926" name="Text Box 1"/>
        <xdr:cNvSpPr txBox="1">
          <a:spLocks noChangeArrowheads="1"/>
        </xdr:cNvSpPr>
      </xdr:nvSpPr>
      <xdr:spPr>
        <a:xfrm>
          <a:off x="1447800" y="392868150"/>
          <a:ext cx="104775" cy="1345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3458825"/>
    <xdr:sp fLocksText="0">
      <xdr:nvSpPr>
        <xdr:cNvPr id="927" name="Text Box 1"/>
        <xdr:cNvSpPr txBox="1">
          <a:spLocks noChangeArrowheads="1"/>
        </xdr:cNvSpPr>
      </xdr:nvSpPr>
      <xdr:spPr>
        <a:xfrm>
          <a:off x="1447800" y="392868150"/>
          <a:ext cx="104775" cy="1345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3458825"/>
    <xdr:sp fLocksText="0">
      <xdr:nvSpPr>
        <xdr:cNvPr id="928" name="Text Box 1"/>
        <xdr:cNvSpPr txBox="1">
          <a:spLocks noChangeArrowheads="1"/>
        </xdr:cNvSpPr>
      </xdr:nvSpPr>
      <xdr:spPr>
        <a:xfrm>
          <a:off x="1447800" y="392868150"/>
          <a:ext cx="104775" cy="1345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3458825"/>
    <xdr:sp fLocksText="0">
      <xdr:nvSpPr>
        <xdr:cNvPr id="929" name="Text Box 1"/>
        <xdr:cNvSpPr txBox="1">
          <a:spLocks noChangeArrowheads="1"/>
        </xdr:cNvSpPr>
      </xdr:nvSpPr>
      <xdr:spPr>
        <a:xfrm>
          <a:off x="1447800" y="392868150"/>
          <a:ext cx="104775" cy="1345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3458825"/>
    <xdr:sp fLocksText="0">
      <xdr:nvSpPr>
        <xdr:cNvPr id="930" name="Text Box 1"/>
        <xdr:cNvSpPr txBox="1">
          <a:spLocks noChangeArrowheads="1"/>
        </xdr:cNvSpPr>
      </xdr:nvSpPr>
      <xdr:spPr>
        <a:xfrm>
          <a:off x="1447800" y="392868150"/>
          <a:ext cx="104775" cy="1345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3458825"/>
    <xdr:sp fLocksText="0">
      <xdr:nvSpPr>
        <xdr:cNvPr id="931" name="Text Box 1"/>
        <xdr:cNvSpPr txBox="1">
          <a:spLocks noChangeArrowheads="1"/>
        </xdr:cNvSpPr>
      </xdr:nvSpPr>
      <xdr:spPr>
        <a:xfrm>
          <a:off x="1447800" y="392868150"/>
          <a:ext cx="104775" cy="1345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3458825"/>
    <xdr:sp fLocksText="0">
      <xdr:nvSpPr>
        <xdr:cNvPr id="932" name="Text Box 1"/>
        <xdr:cNvSpPr txBox="1">
          <a:spLocks noChangeArrowheads="1"/>
        </xdr:cNvSpPr>
      </xdr:nvSpPr>
      <xdr:spPr>
        <a:xfrm>
          <a:off x="1447800" y="392868150"/>
          <a:ext cx="104775" cy="1345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3458825"/>
    <xdr:sp fLocksText="0">
      <xdr:nvSpPr>
        <xdr:cNvPr id="933" name="Text Box 1"/>
        <xdr:cNvSpPr txBox="1">
          <a:spLocks noChangeArrowheads="1"/>
        </xdr:cNvSpPr>
      </xdr:nvSpPr>
      <xdr:spPr>
        <a:xfrm>
          <a:off x="1447800" y="392868150"/>
          <a:ext cx="104775" cy="1345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3458825"/>
    <xdr:sp fLocksText="0">
      <xdr:nvSpPr>
        <xdr:cNvPr id="934" name="Text Box 1"/>
        <xdr:cNvSpPr txBox="1">
          <a:spLocks noChangeArrowheads="1"/>
        </xdr:cNvSpPr>
      </xdr:nvSpPr>
      <xdr:spPr>
        <a:xfrm>
          <a:off x="1447800" y="392868150"/>
          <a:ext cx="104775" cy="1345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3458825"/>
    <xdr:sp fLocksText="0">
      <xdr:nvSpPr>
        <xdr:cNvPr id="935" name="Text Box 1"/>
        <xdr:cNvSpPr txBox="1">
          <a:spLocks noChangeArrowheads="1"/>
        </xdr:cNvSpPr>
      </xdr:nvSpPr>
      <xdr:spPr>
        <a:xfrm>
          <a:off x="1447800" y="392868150"/>
          <a:ext cx="104775" cy="1345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3458825"/>
    <xdr:sp fLocksText="0">
      <xdr:nvSpPr>
        <xdr:cNvPr id="936" name="Text Box 1"/>
        <xdr:cNvSpPr txBox="1">
          <a:spLocks noChangeArrowheads="1"/>
        </xdr:cNvSpPr>
      </xdr:nvSpPr>
      <xdr:spPr>
        <a:xfrm>
          <a:off x="1447800" y="392868150"/>
          <a:ext cx="104775" cy="1345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3458825"/>
    <xdr:sp fLocksText="0">
      <xdr:nvSpPr>
        <xdr:cNvPr id="937" name="Text Box 1"/>
        <xdr:cNvSpPr txBox="1">
          <a:spLocks noChangeArrowheads="1"/>
        </xdr:cNvSpPr>
      </xdr:nvSpPr>
      <xdr:spPr>
        <a:xfrm>
          <a:off x="1447800" y="392868150"/>
          <a:ext cx="104775" cy="1345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3458825"/>
    <xdr:sp fLocksText="0">
      <xdr:nvSpPr>
        <xdr:cNvPr id="938" name="Text Box 1"/>
        <xdr:cNvSpPr txBox="1">
          <a:spLocks noChangeArrowheads="1"/>
        </xdr:cNvSpPr>
      </xdr:nvSpPr>
      <xdr:spPr>
        <a:xfrm>
          <a:off x="1447800" y="392868150"/>
          <a:ext cx="104775" cy="1345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3458825"/>
    <xdr:sp fLocksText="0">
      <xdr:nvSpPr>
        <xdr:cNvPr id="939" name="Text Box 1"/>
        <xdr:cNvSpPr txBox="1">
          <a:spLocks noChangeArrowheads="1"/>
        </xdr:cNvSpPr>
      </xdr:nvSpPr>
      <xdr:spPr>
        <a:xfrm>
          <a:off x="1447800" y="392868150"/>
          <a:ext cx="104775" cy="1345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3458825"/>
    <xdr:sp fLocksText="0">
      <xdr:nvSpPr>
        <xdr:cNvPr id="940" name="Text Box 1"/>
        <xdr:cNvSpPr txBox="1">
          <a:spLocks noChangeArrowheads="1"/>
        </xdr:cNvSpPr>
      </xdr:nvSpPr>
      <xdr:spPr>
        <a:xfrm>
          <a:off x="1447800" y="392868150"/>
          <a:ext cx="104775" cy="1345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3458825"/>
    <xdr:sp fLocksText="0">
      <xdr:nvSpPr>
        <xdr:cNvPr id="941" name="Text Box 1"/>
        <xdr:cNvSpPr txBox="1">
          <a:spLocks noChangeArrowheads="1"/>
        </xdr:cNvSpPr>
      </xdr:nvSpPr>
      <xdr:spPr>
        <a:xfrm>
          <a:off x="1447800" y="392868150"/>
          <a:ext cx="104775" cy="1345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3458825"/>
    <xdr:sp fLocksText="0">
      <xdr:nvSpPr>
        <xdr:cNvPr id="942" name="Text Box 1"/>
        <xdr:cNvSpPr txBox="1">
          <a:spLocks noChangeArrowheads="1"/>
        </xdr:cNvSpPr>
      </xdr:nvSpPr>
      <xdr:spPr>
        <a:xfrm>
          <a:off x="1447800" y="392868150"/>
          <a:ext cx="104775" cy="1345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3458825"/>
    <xdr:sp fLocksText="0">
      <xdr:nvSpPr>
        <xdr:cNvPr id="943" name="Text Box 1"/>
        <xdr:cNvSpPr txBox="1">
          <a:spLocks noChangeArrowheads="1"/>
        </xdr:cNvSpPr>
      </xdr:nvSpPr>
      <xdr:spPr>
        <a:xfrm>
          <a:off x="1447800" y="392868150"/>
          <a:ext cx="104775" cy="1345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3458825"/>
    <xdr:sp fLocksText="0">
      <xdr:nvSpPr>
        <xdr:cNvPr id="944" name="Text Box 1"/>
        <xdr:cNvSpPr txBox="1">
          <a:spLocks noChangeArrowheads="1"/>
        </xdr:cNvSpPr>
      </xdr:nvSpPr>
      <xdr:spPr>
        <a:xfrm>
          <a:off x="1447800" y="392868150"/>
          <a:ext cx="104775" cy="1345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3458825"/>
    <xdr:sp fLocksText="0">
      <xdr:nvSpPr>
        <xdr:cNvPr id="945" name="Text Box 1"/>
        <xdr:cNvSpPr txBox="1">
          <a:spLocks noChangeArrowheads="1"/>
        </xdr:cNvSpPr>
      </xdr:nvSpPr>
      <xdr:spPr>
        <a:xfrm>
          <a:off x="1447800" y="392868150"/>
          <a:ext cx="104775" cy="1345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1372850"/>
    <xdr:sp fLocksText="0">
      <xdr:nvSpPr>
        <xdr:cNvPr id="946" name="Text Box 1"/>
        <xdr:cNvSpPr txBox="1">
          <a:spLocks noChangeArrowheads="1"/>
        </xdr:cNvSpPr>
      </xdr:nvSpPr>
      <xdr:spPr>
        <a:xfrm>
          <a:off x="1447800" y="392868150"/>
          <a:ext cx="104775" cy="11372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1372850"/>
    <xdr:sp fLocksText="0">
      <xdr:nvSpPr>
        <xdr:cNvPr id="947" name="Text Box 1"/>
        <xdr:cNvSpPr txBox="1">
          <a:spLocks noChangeArrowheads="1"/>
        </xdr:cNvSpPr>
      </xdr:nvSpPr>
      <xdr:spPr>
        <a:xfrm>
          <a:off x="1447800" y="392868150"/>
          <a:ext cx="104775" cy="11372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1372850"/>
    <xdr:sp fLocksText="0">
      <xdr:nvSpPr>
        <xdr:cNvPr id="948" name="Text Box 1"/>
        <xdr:cNvSpPr txBox="1">
          <a:spLocks noChangeArrowheads="1"/>
        </xdr:cNvSpPr>
      </xdr:nvSpPr>
      <xdr:spPr>
        <a:xfrm>
          <a:off x="1447800" y="392868150"/>
          <a:ext cx="104775" cy="11372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1372850"/>
    <xdr:sp fLocksText="0">
      <xdr:nvSpPr>
        <xdr:cNvPr id="949" name="Text Box 1"/>
        <xdr:cNvSpPr txBox="1">
          <a:spLocks noChangeArrowheads="1"/>
        </xdr:cNvSpPr>
      </xdr:nvSpPr>
      <xdr:spPr>
        <a:xfrm>
          <a:off x="1447800" y="392868150"/>
          <a:ext cx="104775" cy="11372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1372850"/>
    <xdr:sp fLocksText="0">
      <xdr:nvSpPr>
        <xdr:cNvPr id="950" name="Text Box 1"/>
        <xdr:cNvSpPr txBox="1">
          <a:spLocks noChangeArrowheads="1"/>
        </xdr:cNvSpPr>
      </xdr:nvSpPr>
      <xdr:spPr>
        <a:xfrm>
          <a:off x="1447800" y="392868150"/>
          <a:ext cx="104775" cy="11372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1372850"/>
    <xdr:sp fLocksText="0">
      <xdr:nvSpPr>
        <xdr:cNvPr id="951" name="Text Box 1"/>
        <xdr:cNvSpPr txBox="1">
          <a:spLocks noChangeArrowheads="1"/>
        </xdr:cNvSpPr>
      </xdr:nvSpPr>
      <xdr:spPr>
        <a:xfrm>
          <a:off x="1447800" y="392868150"/>
          <a:ext cx="104775" cy="11372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1372850"/>
    <xdr:sp fLocksText="0">
      <xdr:nvSpPr>
        <xdr:cNvPr id="952" name="Text Box 1"/>
        <xdr:cNvSpPr txBox="1">
          <a:spLocks noChangeArrowheads="1"/>
        </xdr:cNvSpPr>
      </xdr:nvSpPr>
      <xdr:spPr>
        <a:xfrm>
          <a:off x="1447800" y="392868150"/>
          <a:ext cx="104775" cy="11372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1372850"/>
    <xdr:sp fLocksText="0">
      <xdr:nvSpPr>
        <xdr:cNvPr id="953" name="Text Box 1"/>
        <xdr:cNvSpPr txBox="1">
          <a:spLocks noChangeArrowheads="1"/>
        </xdr:cNvSpPr>
      </xdr:nvSpPr>
      <xdr:spPr>
        <a:xfrm>
          <a:off x="1447800" y="392868150"/>
          <a:ext cx="104775" cy="11372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1372850"/>
    <xdr:sp fLocksText="0">
      <xdr:nvSpPr>
        <xdr:cNvPr id="954" name="Text Box 1"/>
        <xdr:cNvSpPr txBox="1">
          <a:spLocks noChangeArrowheads="1"/>
        </xdr:cNvSpPr>
      </xdr:nvSpPr>
      <xdr:spPr>
        <a:xfrm>
          <a:off x="1447800" y="392868150"/>
          <a:ext cx="104775" cy="11372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1372850"/>
    <xdr:sp fLocksText="0">
      <xdr:nvSpPr>
        <xdr:cNvPr id="955" name="Text Box 1"/>
        <xdr:cNvSpPr txBox="1">
          <a:spLocks noChangeArrowheads="1"/>
        </xdr:cNvSpPr>
      </xdr:nvSpPr>
      <xdr:spPr>
        <a:xfrm>
          <a:off x="1447800" y="392868150"/>
          <a:ext cx="104775" cy="11372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1372850"/>
    <xdr:sp fLocksText="0">
      <xdr:nvSpPr>
        <xdr:cNvPr id="956" name="Text Box 1"/>
        <xdr:cNvSpPr txBox="1">
          <a:spLocks noChangeArrowheads="1"/>
        </xdr:cNvSpPr>
      </xdr:nvSpPr>
      <xdr:spPr>
        <a:xfrm>
          <a:off x="1447800" y="392868150"/>
          <a:ext cx="104775" cy="11372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1372850"/>
    <xdr:sp fLocksText="0">
      <xdr:nvSpPr>
        <xdr:cNvPr id="957" name="Text Box 1"/>
        <xdr:cNvSpPr txBox="1">
          <a:spLocks noChangeArrowheads="1"/>
        </xdr:cNvSpPr>
      </xdr:nvSpPr>
      <xdr:spPr>
        <a:xfrm>
          <a:off x="1447800" y="392868150"/>
          <a:ext cx="104775" cy="11372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1372850"/>
    <xdr:sp fLocksText="0">
      <xdr:nvSpPr>
        <xdr:cNvPr id="958" name="Text Box 1"/>
        <xdr:cNvSpPr txBox="1">
          <a:spLocks noChangeArrowheads="1"/>
        </xdr:cNvSpPr>
      </xdr:nvSpPr>
      <xdr:spPr>
        <a:xfrm>
          <a:off x="1447800" y="392868150"/>
          <a:ext cx="104775" cy="11372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1372850"/>
    <xdr:sp fLocksText="0">
      <xdr:nvSpPr>
        <xdr:cNvPr id="959" name="Text Box 1"/>
        <xdr:cNvSpPr txBox="1">
          <a:spLocks noChangeArrowheads="1"/>
        </xdr:cNvSpPr>
      </xdr:nvSpPr>
      <xdr:spPr>
        <a:xfrm>
          <a:off x="1447800" y="392868150"/>
          <a:ext cx="104775" cy="11372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1372850"/>
    <xdr:sp fLocksText="0">
      <xdr:nvSpPr>
        <xdr:cNvPr id="960" name="Text Box 1"/>
        <xdr:cNvSpPr txBox="1">
          <a:spLocks noChangeArrowheads="1"/>
        </xdr:cNvSpPr>
      </xdr:nvSpPr>
      <xdr:spPr>
        <a:xfrm>
          <a:off x="1447800" y="392868150"/>
          <a:ext cx="104775" cy="11372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1372850"/>
    <xdr:sp fLocksText="0">
      <xdr:nvSpPr>
        <xdr:cNvPr id="961" name="Text Box 1"/>
        <xdr:cNvSpPr txBox="1">
          <a:spLocks noChangeArrowheads="1"/>
        </xdr:cNvSpPr>
      </xdr:nvSpPr>
      <xdr:spPr>
        <a:xfrm>
          <a:off x="1447800" y="392868150"/>
          <a:ext cx="104775" cy="11372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1372850"/>
    <xdr:sp fLocksText="0">
      <xdr:nvSpPr>
        <xdr:cNvPr id="962" name="Text Box 1"/>
        <xdr:cNvSpPr txBox="1">
          <a:spLocks noChangeArrowheads="1"/>
        </xdr:cNvSpPr>
      </xdr:nvSpPr>
      <xdr:spPr>
        <a:xfrm>
          <a:off x="1447800" y="392868150"/>
          <a:ext cx="104775" cy="11372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1372850"/>
    <xdr:sp fLocksText="0">
      <xdr:nvSpPr>
        <xdr:cNvPr id="963" name="Text Box 1"/>
        <xdr:cNvSpPr txBox="1">
          <a:spLocks noChangeArrowheads="1"/>
        </xdr:cNvSpPr>
      </xdr:nvSpPr>
      <xdr:spPr>
        <a:xfrm>
          <a:off x="1447800" y="392868150"/>
          <a:ext cx="104775" cy="11372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1372850"/>
    <xdr:sp fLocksText="0">
      <xdr:nvSpPr>
        <xdr:cNvPr id="964" name="Text Box 1"/>
        <xdr:cNvSpPr txBox="1">
          <a:spLocks noChangeArrowheads="1"/>
        </xdr:cNvSpPr>
      </xdr:nvSpPr>
      <xdr:spPr>
        <a:xfrm>
          <a:off x="1447800" y="392868150"/>
          <a:ext cx="104775" cy="11372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1372850"/>
    <xdr:sp fLocksText="0">
      <xdr:nvSpPr>
        <xdr:cNvPr id="965" name="Text Box 1"/>
        <xdr:cNvSpPr txBox="1">
          <a:spLocks noChangeArrowheads="1"/>
        </xdr:cNvSpPr>
      </xdr:nvSpPr>
      <xdr:spPr>
        <a:xfrm>
          <a:off x="1447800" y="392868150"/>
          <a:ext cx="104775" cy="11372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55714700"/>
    <xdr:sp fLocksText="0">
      <xdr:nvSpPr>
        <xdr:cNvPr id="966" name="Text Box 1"/>
        <xdr:cNvSpPr txBox="1">
          <a:spLocks noChangeArrowheads="1"/>
        </xdr:cNvSpPr>
      </xdr:nvSpPr>
      <xdr:spPr>
        <a:xfrm>
          <a:off x="1447800" y="392868150"/>
          <a:ext cx="104775" cy="1557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50034825"/>
    <xdr:sp fLocksText="0">
      <xdr:nvSpPr>
        <xdr:cNvPr id="967" name="Text Box 1"/>
        <xdr:cNvSpPr txBox="1">
          <a:spLocks noChangeArrowheads="1"/>
        </xdr:cNvSpPr>
      </xdr:nvSpPr>
      <xdr:spPr>
        <a:xfrm>
          <a:off x="1447800" y="392868150"/>
          <a:ext cx="104775" cy="5003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223575"/>
    <xdr:sp fLocksText="0">
      <xdr:nvSpPr>
        <xdr:cNvPr id="968" name="Text Box 1"/>
        <xdr:cNvSpPr txBox="1">
          <a:spLocks noChangeArrowheads="1"/>
        </xdr:cNvSpPr>
      </xdr:nvSpPr>
      <xdr:spPr>
        <a:xfrm>
          <a:off x="1447800" y="392868150"/>
          <a:ext cx="104775" cy="3622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985575"/>
    <xdr:sp fLocksText="0">
      <xdr:nvSpPr>
        <xdr:cNvPr id="969" name="Text Box 1"/>
        <xdr:cNvSpPr txBox="1">
          <a:spLocks noChangeArrowheads="1"/>
        </xdr:cNvSpPr>
      </xdr:nvSpPr>
      <xdr:spPr>
        <a:xfrm>
          <a:off x="1447800" y="392868150"/>
          <a:ext cx="104775" cy="3698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985575"/>
    <xdr:sp fLocksText="0">
      <xdr:nvSpPr>
        <xdr:cNvPr id="970" name="Text Box 1"/>
        <xdr:cNvSpPr txBox="1">
          <a:spLocks noChangeArrowheads="1"/>
        </xdr:cNvSpPr>
      </xdr:nvSpPr>
      <xdr:spPr>
        <a:xfrm>
          <a:off x="1447800" y="392868150"/>
          <a:ext cx="104775" cy="3698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985575"/>
    <xdr:sp fLocksText="0">
      <xdr:nvSpPr>
        <xdr:cNvPr id="971" name="Text Box 1"/>
        <xdr:cNvSpPr txBox="1">
          <a:spLocks noChangeArrowheads="1"/>
        </xdr:cNvSpPr>
      </xdr:nvSpPr>
      <xdr:spPr>
        <a:xfrm>
          <a:off x="1447800" y="392868150"/>
          <a:ext cx="104775" cy="3698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985575"/>
    <xdr:sp fLocksText="0">
      <xdr:nvSpPr>
        <xdr:cNvPr id="972" name="Text Box 1"/>
        <xdr:cNvSpPr txBox="1">
          <a:spLocks noChangeArrowheads="1"/>
        </xdr:cNvSpPr>
      </xdr:nvSpPr>
      <xdr:spPr>
        <a:xfrm>
          <a:off x="1447800" y="392868150"/>
          <a:ext cx="104775" cy="3698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985575"/>
    <xdr:sp fLocksText="0">
      <xdr:nvSpPr>
        <xdr:cNvPr id="973" name="Text Box 1"/>
        <xdr:cNvSpPr txBox="1">
          <a:spLocks noChangeArrowheads="1"/>
        </xdr:cNvSpPr>
      </xdr:nvSpPr>
      <xdr:spPr>
        <a:xfrm>
          <a:off x="1447800" y="392868150"/>
          <a:ext cx="104775" cy="3698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985575"/>
    <xdr:sp fLocksText="0">
      <xdr:nvSpPr>
        <xdr:cNvPr id="974" name="Text Box 1"/>
        <xdr:cNvSpPr txBox="1">
          <a:spLocks noChangeArrowheads="1"/>
        </xdr:cNvSpPr>
      </xdr:nvSpPr>
      <xdr:spPr>
        <a:xfrm>
          <a:off x="1447800" y="392868150"/>
          <a:ext cx="104775" cy="3698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985575"/>
    <xdr:sp fLocksText="0">
      <xdr:nvSpPr>
        <xdr:cNvPr id="975" name="Text Box 1"/>
        <xdr:cNvSpPr txBox="1">
          <a:spLocks noChangeArrowheads="1"/>
        </xdr:cNvSpPr>
      </xdr:nvSpPr>
      <xdr:spPr>
        <a:xfrm>
          <a:off x="1447800" y="392868150"/>
          <a:ext cx="104775" cy="3698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166425"/>
    <xdr:sp fLocksText="0">
      <xdr:nvSpPr>
        <xdr:cNvPr id="976" name="Text Box 1"/>
        <xdr:cNvSpPr txBox="1">
          <a:spLocks noChangeArrowheads="1"/>
        </xdr:cNvSpPr>
      </xdr:nvSpPr>
      <xdr:spPr>
        <a:xfrm>
          <a:off x="1447800" y="392868150"/>
          <a:ext cx="104775" cy="3616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166425"/>
    <xdr:sp fLocksText="0">
      <xdr:nvSpPr>
        <xdr:cNvPr id="977" name="Text Box 1"/>
        <xdr:cNvSpPr txBox="1">
          <a:spLocks noChangeArrowheads="1"/>
        </xdr:cNvSpPr>
      </xdr:nvSpPr>
      <xdr:spPr>
        <a:xfrm>
          <a:off x="1447800" y="392868150"/>
          <a:ext cx="104775" cy="3616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166425"/>
    <xdr:sp fLocksText="0">
      <xdr:nvSpPr>
        <xdr:cNvPr id="978" name="Text Box 1"/>
        <xdr:cNvSpPr txBox="1">
          <a:spLocks noChangeArrowheads="1"/>
        </xdr:cNvSpPr>
      </xdr:nvSpPr>
      <xdr:spPr>
        <a:xfrm>
          <a:off x="1447800" y="392868150"/>
          <a:ext cx="104775" cy="3616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166425"/>
    <xdr:sp fLocksText="0">
      <xdr:nvSpPr>
        <xdr:cNvPr id="979" name="Text Box 1"/>
        <xdr:cNvSpPr txBox="1">
          <a:spLocks noChangeArrowheads="1"/>
        </xdr:cNvSpPr>
      </xdr:nvSpPr>
      <xdr:spPr>
        <a:xfrm>
          <a:off x="1447800" y="392868150"/>
          <a:ext cx="104775" cy="3616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166425"/>
    <xdr:sp fLocksText="0">
      <xdr:nvSpPr>
        <xdr:cNvPr id="980" name="Text Box 1"/>
        <xdr:cNvSpPr txBox="1">
          <a:spLocks noChangeArrowheads="1"/>
        </xdr:cNvSpPr>
      </xdr:nvSpPr>
      <xdr:spPr>
        <a:xfrm>
          <a:off x="1447800" y="392868150"/>
          <a:ext cx="104775" cy="3616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985575"/>
    <xdr:sp fLocksText="0">
      <xdr:nvSpPr>
        <xdr:cNvPr id="981" name="Text Box 1"/>
        <xdr:cNvSpPr txBox="1">
          <a:spLocks noChangeArrowheads="1"/>
        </xdr:cNvSpPr>
      </xdr:nvSpPr>
      <xdr:spPr>
        <a:xfrm>
          <a:off x="1447800" y="392868150"/>
          <a:ext cx="104775" cy="3698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985575"/>
    <xdr:sp fLocksText="0">
      <xdr:nvSpPr>
        <xdr:cNvPr id="982" name="Text Box 1"/>
        <xdr:cNvSpPr txBox="1">
          <a:spLocks noChangeArrowheads="1"/>
        </xdr:cNvSpPr>
      </xdr:nvSpPr>
      <xdr:spPr>
        <a:xfrm>
          <a:off x="1447800" y="392868150"/>
          <a:ext cx="104775" cy="36985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166425"/>
    <xdr:sp fLocksText="0">
      <xdr:nvSpPr>
        <xdr:cNvPr id="983" name="Text Box 1"/>
        <xdr:cNvSpPr txBox="1">
          <a:spLocks noChangeArrowheads="1"/>
        </xdr:cNvSpPr>
      </xdr:nvSpPr>
      <xdr:spPr>
        <a:xfrm>
          <a:off x="1447800" y="392868150"/>
          <a:ext cx="104775" cy="3616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166425"/>
    <xdr:sp fLocksText="0">
      <xdr:nvSpPr>
        <xdr:cNvPr id="984" name="Text Box 1"/>
        <xdr:cNvSpPr txBox="1">
          <a:spLocks noChangeArrowheads="1"/>
        </xdr:cNvSpPr>
      </xdr:nvSpPr>
      <xdr:spPr>
        <a:xfrm>
          <a:off x="1447800" y="392868150"/>
          <a:ext cx="104775" cy="3616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166425"/>
    <xdr:sp fLocksText="0">
      <xdr:nvSpPr>
        <xdr:cNvPr id="985" name="Text Box 1"/>
        <xdr:cNvSpPr txBox="1">
          <a:spLocks noChangeArrowheads="1"/>
        </xdr:cNvSpPr>
      </xdr:nvSpPr>
      <xdr:spPr>
        <a:xfrm>
          <a:off x="1447800" y="392868150"/>
          <a:ext cx="104775" cy="3616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166425"/>
    <xdr:sp fLocksText="0">
      <xdr:nvSpPr>
        <xdr:cNvPr id="986" name="Text Box 1"/>
        <xdr:cNvSpPr txBox="1">
          <a:spLocks noChangeArrowheads="1"/>
        </xdr:cNvSpPr>
      </xdr:nvSpPr>
      <xdr:spPr>
        <a:xfrm>
          <a:off x="1447800" y="392868150"/>
          <a:ext cx="104775" cy="3616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166425"/>
    <xdr:sp fLocksText="0">
      <xdr:nvSpPr>
        <xdr:cNvPr id="987" name="Text Box 1"/>
        <xdr:cNvSpPr txBox="1">
          <a:spLocks noChangeArrowheads="1"/>
        </xdr:cNvSpPr>
      </xdr:nvSpPr>
      <xdr:spPr>
        <a:xfrm>
          <a:off x="1447800" y="392868150"/>
          <a:ext cx="104775" cy="3616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166425"/>
    <xdr:sp fLocksText="0">
      <xdr:nvSpPr>
        <xdr:cNvPr id="988" name="Text Box 1"/>
        <xdr:cNvSpPr txBox="1">
          <a:spLocks noChangeArrowheads="1"/>
        </xdr:cNvSpPr>
      </xdr:nvSpPr>
      <xdr:spPr>
        <a:xfrm>
          <a:off x="1447800" y="392868150"/>
          <a:ext cx="104775" cy="3616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166425"/>
    <xdr:sp fLocksText="0">
      <xdr:nvSpPr>
        <xdr:cNvPr id="989" name="Text Box 1"/>
        <xdr:cNvSpPr txBox="1">
          <a:spLocks noChangeArrowheads="1"/>
        </xdr:cNvSpPr>
      </xdr:nvSpPr>
      <xdr:spPr>
        <a:xfrm>
          <a:off x="1447800" y="392868150"/>
          <a:ext cx="104775" cy="3616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166425"/>
    <xdr:sp fLocksText="0">
      <xdr:nvSpPr>
        <xdr:cNvPr id="990" name="Text Box 1"/>
        <xdr:cNvSpPr txBox="1">
          <a:spLocks noChangeArrowheads="1"/>
        </xdr:cNvSpPr>
      </xdr:nvSpPr>
      <xdr:spPr>
        <a:xfrm>
          <a:off x="1447800" y="392868150"/>
          <a:ext cx="104775" cy="3616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166425"/>
    <xdr:sp fLocksText="0">
      <xdr:nvSpPr>
        <xdr:cNvPr id="991" name="Text Box 1"/>
        <xdr:cNvSpPr txBox="1">
          <a:spLocks noChangeArrowheads="1"/>
        </xdr:cNvSpPr>
      </xdr:nvSpPr>
      <xdr:spPr>
        <a:xfrm>
          <a:off x="1447800" y="392868150"/>
          <a:ext cx="104775" cy="3616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166425"/>
    <xdr:sp fLocksText="0">
      <xdr:nvSpPr>
        <xdr:cNvPr id="992" name="Text Box 1"/>
        <xdr:cNvSpPr txBox="1">
          <a:spLocks noChangeArrowheads="1"/>
        </xdr:cNvSpPr>
      </xdr:nvSpPr>
      <xdr:spPr>
        <a:xfrm>
          <a:off x="1447800" y="392868150"/>
          <a:ext cx="104775" cy="3616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166425"/>
    <xdr:sp fLocksText="0">
      <xdr:nvSpPr>
        <xdr:cNvPr id="993" name="Text Box 1"/>
        <xdr:cNvSpPr txBox="1">
          <a:spLocks noChangeArrowheads="1"/>
        </xdr:cNvSpPr>
      </xdr:nvSpPr>
      <xdr:spPr>
        <a:xfrm>
          <a:off x="1447800" y="392868150"/>
          <a:ext cx="104775" cy="3616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166425"/>
    <xdr:sp fLocksText="0">
      <xdr:nvSpPr>
        <xdr:cNvPr id="994" name="Text Box 1"/>
        <xdr:cNvSpPr txBox="1">
          <a:spLocks noChangeArrowheads="1"/>
        </xdr:cNvSpPr>
      </xdr:nvSpPr>
      <xdr:spPr>
        <a:xfrm>
          <a:off x="1447800" y="392868150"/>
          <a:ext cx="104775" cy="3616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166425"/>
    <xdr:sp fLocksText="0">
      <xdr:nvSpPr>
        <xdr:cNvPr id="995" name="Text Box 1"/>
        <xdr:cNvSpPr txBox="1">
          <a:spLocks noChangeArrowheads="1"/>
        </xdr:cNvSpPr>
      </xdr:nvSpPr>
      <xdr:spPr>
        <a:xfrm>
          <a:off x="1447800" y="392868150"/>
          <a:ext cx="104775" cy="3616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166425"/>
    <xdr:sp fLocksText="0">
      <xdr:nvSpPr>
        <xdr:cNvPr id="996" name="Text Box 1"/>
        <xdr:cNvSpPr txBox="1">
          <a:spLocks noChangeArrowheads="1"/>
        </xdr:cNvSpPr>
      </xdr:nvSpPr>
      <xdr:spPr>
        <a:xfrm>
          <a:off x="1447800" y="392868150"/>
          <a:ext cx="104775" cy="3616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166425"/>
    <xdr:sp fLocksText="0">
      <xdr:nvSpPr>
        <xdr:cNvPr id="997" name="Text Box 1"/>
        <xdr:cNvSpPr txBox="1">
          <a:spLocks noChangeArrowheads="1"/>
        </xdr:cNvSpPr>
      </xdr:nvSpPr>
      <xdr:spPr>
        <a:xfrm>
          <a:off x="1447800" y="392868150"/>
          <a:ext cx="104775" cy="36166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223575"/>
    <xdr:sp fLocksText="0">
      <xdr:nvSpPr>
        <xdr:cNvPr id="998" name="Text Box 1"/>
        <xdr:cNvSpPr txBox="1">
          <a:spLocks noChangeArrowheads="1"/>
        </xdr:cNvSpPr>
      </xdr:nvSpPr>
      <xdr:spPr>
        <a:xfrm>
          <a:off x="1447800" y="392868150"/>
          <a:ext cx="104775" cy="3622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223575"/>
    <xdr:sp fLocksText="0">
      <xdr:nvSpPr>
        <xdr:cNvPr id="999" name="Text Box 1"/>
        <xdr:cNvSpPr txBox="1">
          <a:spLocks noChangeArrowheads="1"/>
        </xdr:cNvSpPr>
      </xdr:nvSpPr>
      <xdr:spPr>
        <a:xfrm>
          <a:off x="1447800" y="392868150"/>
          <a:ext cx="104775" cy="3622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223575"/>
    <xdr:sp fLocksText="0">
      <xdr:nvSpPr>
        <xdr:cNvPr id="1000" name="Text Box 1"/>
        <xdr:cNvSpPr txBox="1">
          <a:spLocks noChangeArrowheads="1"/>
        </xdr:cNvSpPr>
      </xdr:nvSpPr>
      <xdr:spPr>
        <a:xfrm>
          <a:off x="1447800" y="392868150"/>
          <a:ext cx="104775" cy="3622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223575"/>
    <xdr:sp fLocksText="0">
      <xdr:nvSpPr>
        <xdr:cNvPr id="1001" name="Text Box 1"/>
        <xdr:cNvSpPr txBox="1">
          <a:spLocks noChangeArrowheads="1"/>
        </xdr:cNvSpPr>
      </xdr:nvSpPr>
      <xdr:spPr>
        <a:xfrm>
          <a:off x="1447800" y="392868150"/>
          <a:ext cx="104775" cy="3622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223575"/>
    <xdr:sp fLocksText="0">
      <xdr:nvSpPr>
        <xdr:cNvPr id="1002" name="Text Box 1"/>
        <xdr:cNvSpPr txBox="1">
          <a:spLocks noChangeArrowheads="1"/>
        </xdr:cNvSpPr>
      </xdr:nvSpPr>
      <xdr:spPr>
        <a:xfrm>
          <a:off x="1447800" y="392868150"/>
          <a:ext cx="104775" cy="3622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223575"/>
    <xdr:sp fLocksText="0">
      <xdr:nvSpPr>
        <xdr:cNvPr id="1003" name="Text Box 1"/>
        <xdr:cNvSpPr txBox="1">
          <a:spLocks noChangeArrowheads="1"/>
        </xdr:cNvSpPr>
      </xdr:nvSpPr>
      <xdr:spPr>
        <a:xfrm>
          <a:off x="1447800" y="392868150"/>
          <a:ext cx="104775" cy="3622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223575"/>
    <xdr:sp fLocksText="0">
      <xdr:nvSpPr>
        <xdr:cNvPr id="1004" name="Text Box 1"/>
        <xdr:cNvSpPr txBox="1">
          <a:spLocks noChangeArrowheads="1"/>
        </xdr:cNvSpPr>
      </xdr:nvSpPr>
      <xdr:spPr>
        <a:xfrm>
          <a:off x="1447800" y="392868150"/>
          <a:ext cx="104775" cy="3622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223575"/>
    <xdr:sp fLocksText="0">
      <xdr:nvSpPr>
        <xdr:cNvPr id="1005" name="Text Box 1"/>
        <xdr:cNvSpPr txBox="1">
          <a:spLocks noChangeArrowheads="1"/>
        </xdr:cNvSpPr>
      </xdr:nvSpPr>
      <xdr:spPr>
        <a:xfrm>
          <a:off x="1447800" y="392868150"/>
          <a:ext cx="104775" cy="3622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223575"/>
    <xdr:sp fLocksText="0">
      <xdr:nvSpPr>
        <xdr:cNvPr id="1006" name="Text Box 1"/>
        <xdr:cNvSpPr txBox="1">
          <a:spLocks noChangeArrowheads="1"/>
        </xdr:cNvSpPr>
      </xdr:nvSpPr>
      <xdr:spPr>
        <a:xfrm>
          <a:off x="1447800" y="392868150"/>
          <a:ext cx="104775" cy="3622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223575"/>
    <xdr:sp fLocksText="0">
      <xdr:nvSpPr>
        <xdr:cNvPr id="1007" name="Text Box 1"/>
        <xdr:cNvSpPr txBox="1">
          <a:spLocks noChangeArrowheads="1"/>
        </xdr:cNvSpPr>
      </xdr:nvSpPr>
      <xdr:spPr>
        <a:xfrm>
          <a:off x="1447800" y="392868150"/>
          <a:ext cx="104775" cy="3622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223575"/>
    <xdr:sp fLocksText="0">
      <xdr:nvSpPr>
        <xdr:cNvPr id="1008" name="Text Box 1"/>
        <xdr:cNvSpPr txBox="1">
          <a:spLocks noChangeArrowheads="1"/>
        </xdr:cNvSpPr>
      </xdr:nvSpPr>
      <xdr:spPr>
        <a:xfrm>
          <a:off x="1447800" y="392868150"/>
          <a:ext cx="104775" cy="3622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223575"/>
    <xdr:sp fLocksText="0">
      <xdr:nvSpPr>
        <xdr:cNvPr id="1009" name="Text Box 1"/>
        <xdr:cNvSpPr txBox="1">
          <a:spLocks noChangeArrowheads="1"/>
        </xdr:cNvSpPr>
      </xdr:nvSpPr>
      <xdr:spPr>
        <a:xfrm>
          <a:off x="1447800" y="392868150"/>
          <a:ext cx="104775" cy="3622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223575"/>
    <xdr:sp fLocksText="0">
      <xdr:nvSpPr>
        <xdr:cNvPr id="1010" name="Text Box 1"/>
        <xdr:cNvSpPr txBox="1">
          <a:spLocks noChangeArrowheads="1"/>
        </xdr:cNvSpPr>
      </xdr:nvSpPr>
      <xdr:spPr>
        <a:xfrm>
          <a:off x="1447800" y="392868150"/>
          <a:ext cx="104775" cy="3622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223575"/>
    <xdr:sp fLocksText="0">
      <xdr:nvSpPr>
        <xdr:cNvPr id="1011" name="Text Box 1"/>
        <xdr:cNvSpPr txBox="1">
          <a:spLocks noChangeArrowheads="1"/>
        </xdr:cNvSpPr>
      </xdr:nvSpPr>
      <xdr:spPr>
        <a:xfrm>
          <a:off x="1447800" y="392868150"/>
          <a:ext cx="104775" cy="3622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223575"/>
    <xdr:sp fLocksText="0">
      <xdr:nvSpPr>
        <xdr:cNvPr id="1012" name="Text Box 1"/>
        <xdr:cNvSpPr txBox="1">
          <a:spLocks noChangeArrowheads="1"/>
        </xdr:cNvSpPr>
      </xdr:nvSpPr>
      <xdr:spPr>
        <a:xfrm>
          <a:off x="1447800" y="392868150"/>
          <a:ext cx="104775" cy="3622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223575"/>
    <xdr:sp fLocksText="0">
      <xdr:nvSpPr>
        <xdr:cNvPr id="1013" name="Text Box 1"/>
        <xdr:cNvSpPr txBox="1">
          <a:spLocks noChangeArrowheads="1"/>
        </xdr:cNvSpPr>
      </xdr:nvSpPr>
      <xdr:spPr>
        <a:xfrm>
          <a:off x="1447800" y="392868150"/>
          <a:ext cx="104775" cy="3622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223575"/>
    <xdr:sp fLocksText="0">
      <xdr:nvSpPr>
        <xdr:cNvPr id="1014" name="Text Box 1"/>
        <xdr:cNvSpPr txBox="1">
          <a:spLocks noChangeArrowheads="1"/>
        </xdr:cNvSpPr>
      </xdr:nvSpPr>
      <xdr:spPr>
        <a:xfrm>
          <a:off x="1447800" y="392868150"/>
          <a:ext cx="104775" cy="3622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223575"/>
    <xdr:sp fLocksText="0">
      <xdr:nvSpPr>
        <xdr:cNvPr id="1015" name="Text Box 1"/>
        <xdr:cNvSpPr txBox="1">
          <a:spLocks noChangeArrowheads="1"/>
        </xdr:cNvSpPr>
      </xdr:nvSpPr>
      <xdr:spPr>
        <a:xfrm>
          <a:off x="1447800" y="392868150"/>
          <a:ext cx="104775" cy="3622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223575"/>
    <xdr:sp fLocksText="0">
      <xdr:nvSpPr>
        <xdr:cNvPr id="1016" name="Text Box 1"/>
        <xdr:cNvSpPr txBox="1">
          <a:spLocks noChangeArrowheads="1"/>
        </xdr:cNvSpPr>
      </xdr:nvSpPr>
      <xdr:spPr>
        <a:xfrm>
          <a:off x="1447800" y="392868150"/>
          <a:ext cx="104775" cy="3622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223575"/>
    <xdr:sp fLocksText="0">
      <xdr:nvSpPr>
        <xdr:cNvPr id="1017" name="Text Box 1"/>
        <xdr:cNvSpPr txBox="1">
          <a:spLocks noChangeArrowheads="1"/>
        </xdr:cNvSpPr>
      </xdr:nvSpPr>
      <xdr:spPr>
        <a:xfrm>
          <a:off x="1447800" y="392868150"/>
          <a:ext cx="104775" cy="36223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452175"/>
    <xdr:sp fLocksText="0">
      <xdr:nvSpPr>
        <xdr:cNvPr id="1018" name="Text Box 1"/>
        <xdr:cNvSpPr txBox="1">
          <a:spLocks noChangeArrowheads="1"/>
        </xdr:cNvSpPr>
      </xdr:nvSpPr>
      <xdr:spPr>
        <a:xfrm>
          <a:off x="1447800" y="392868150"/>
          <a:ext cx="104775" cy="3645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19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20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21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22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23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24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25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26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27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28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29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30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31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32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33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34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35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36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37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38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39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40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41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42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43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44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45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46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47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48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49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50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51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52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53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54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55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56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57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58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59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60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61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62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63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64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65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66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7385625"/>
    <xdr:sp fLocksText="0">
      <xdr:nvSpPr>
        <xdr:cNvPr id="1067" name="Text Box 1"/>
        <xdr:cNvSpPr txBox="1">
          <a:spLocks noChangeArrowheads="1"/>
        </xdr:cNvSpPr>
      </xdr:nvSpPr>
      <xdr:spPr>
        <a:xfrm>
          <a:off x="1447800" y="392868150"/>
          <a:ext cx="104775" cy="37385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19075"/>
    <xdr:sp fLocksText="0">
      <xdr:nvSpPr>
        <xdr:cNvPr id="1068" name="Text Box 1"/>
        <xdr:cNvSpPr txBox="1">
          <a:spLocks noChangeArrowheads="1"/>
        </xdr:cNvSpPr>
      </xdr:nvSpPr>
      <xdr:spPr>
        <a:xfrm>
          <a:off x="1447800" y="3928681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206</xdr:row>
      <xdr:rowOff>0</xdr:rowOff>
    </xdr:from>
    <xdr:ext cx="104775" cy="25593675"/>
    <xdr:sp fLocksText="0">
      <xdr:nvSpPr>
        <xdr:cNvPr id="1069" name="Text Box 1"/>
        <xdr:cNvSpPr txBox="1">
          <a:spLocks noChangeArrowheads="1"/>
        </xdr:cNvSpPr>
      </xdr:nvSpPr>
      <xdr:spPr>
        <a:xfrm>
          <a:off x="1447800" y="205559025"/>
          <a:ext cx="104775" cy="2559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206</xdr:row>
      <xdr:rowOff>0</xdr:rowOff>
    </xdr:from>
    <xdr:ext cx="104775" cy="25593675"/>
    <xdr:sp fLocksText="0">
      <xdr:nvSpPr>
        <xdr:cNvPr id="1070" name="Text Box 1"/>
        <xdr:cNvSpPr txBox="1">
          <a:spLocks noChangeArrowheads="1"/>
        </xdr:cNvSpPr>
      </xdr:nvSpPr>
      <xdr:spPr>
        <a:xfrm>
          <a:off x="1447800" y="205559025"/>
          <a:ext cx="104775" cy="2559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206</xdr:row>
      <xdr:rowOff>0</xdr:rowOff>
    </xdr:from>
    <xdr:ext cx="104775" cy="25593675"/>
    <xdr:sp fLocksText="0">
      <xdr:nvSpPr>
        <xdr:cNvPr id="1071" name="Text Box 1"/>
        <xdr:cNvSpPr txBox="1">
          <a:spLocks noChangeArrowheads="1"/>
        </xdr:cNvSpPr>
      </xdr:nvSpPr>
      <xdr:spPr>
        <a:xfrm>
          <a:off x="1447800" y="205559025"/>
          <a:ext cx="104775" cy="2559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206</xdr:row>
      <xdr:rowOff>0</xdr:rowOff>
    </xdr:from>
    <xdr:ext cx="104775" cy="25593675"/>
    <xdr:sp fLocksText="0">
      <xdr:nvSpPr>
        <xdr:cNvPr id="1072" name="Text Box 1"/>
        <xdr:cNvSpPr txBox="1">
          <a:spLocks noChangeArrowheads="1"/>
        </xdr:cNvSpPr>
      </xdr:nvSpPr>
      <xdr:spPr>
        <a:xfrm>
          <a:off x="1447800" y="205559025"/>
          <a:ext cx="104775" cy="2559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206</xdr:row>
      <xdr:rowOff>0</xdr:rowOff>
    </xdr:from>
    <xdr:ext cx="104775" cy="25593675"/>
    <xdr:sp fLocksText="0">
      <xdr:nvSpPr>
        <xdr:cNvPr id="1073" name="Text Box 1"/>
        <xdr:cNvSpPr txBox="1">
          <a:spLocks noChangeArrowheads="1"/>
        </xdr:cNvSpPr>
      </xdr:nvSpPr>
      <xdr:spPr>
        <a:xfrm>
          <a:off x="1447800" y="205559025"/>
          <a:ext cx="104775" cy="2559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206</xdr:row>
      <xdr:rowOff>0</xdr:rowOff>
    </xdr:from>
    <xdr:ext cx="104775" cy="25593675"/>
    <xdr:sp fLocksText="0">
      <xdr:nvSpPr>
        <xdr:cNvPr id="1074" name="Text Box 1"/>
        <xdr:cNvSpPr txBox="1">
          <a:spLocks noChangeArrowheads="1"/>
        </xdr:cNvSpPr>
      </xdr:nvSpPr>
      <xdr:spPr>
        <a:xfrm>
          <a:off x="1447800" y="205559025"/>
          <a:ext cx="104775" cy="2559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206</xdr:row>
      <xdr:rowOff>0</xdr:rowOff>
    </xdr:from>
    <xdr:ext cx="104775" cy="25593675"/>
    <xdr:sp fLocksText="0">
      <xdr:nvSpPr>
        <xdr:cNvPr id="1075" name="Text Box 1"/>
        <xdr:cNvSpPr txBox="1">
          <a:spLocks noChangeArrowheads="1"/>
        </xdr:cNvSpPr>
      </xdr:nvSpPr>
      <xdr:spPr>
        <a:xfrm>
          <a:off x="1447800" y="205559025"/>
          <a:ext cx="104775" cy="2559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206</xdr:row>
      <xdr:rowOff>0</xdr:rowOff>
    </xdr:from>
    <xdr:ext cx="104775" cy="25593675"/>
    <xdr:sp fLocksText="0">
      <xdr:nvSpPr>
        <xdr:cNvPr id="1076" name="Text Box 1"/>
        <xdr:cNvSpPr txBox="1">
          <a:spLocks noChangeArrowheads="1"/>
        </xdr:cNvSpPr>
      </xdr:nvSpPr>
      <xdr:spPr>
        <a:xfrm>
          <a:off x="1447800" y="205559025"/>
          <a:ext cx="104775" cy="2559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206</xdr:row>
      <xdr:rowOff>0</xdr:rowOff>
    </xdr:from>
    <xdr:ext cx="104775" cy="25593675"/>
    <xdr:sp fLocksText="0">
      <xdr:nvSpPr>
        <xdr:cNvPr id="1077" name="Text Box 1"/>
        <xdr:cNvSpPr txBox="1">
          <a:spLocks noChangeArrowheads="1"/>
        </xdr:cNvSpPr>
      </xdr:nvSpPr>
      <xdr:spPr>
        <a:xfrm>
          <a:off x="1447800" y="205559025"/>
          <a:ext cx="104775" cy="2559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206</xdr:row>
      <xdr:rowOff>0</xdr:rowOff>
    </xdr:from>
    <xdr:ext cx="104775" cy="25593675"/>
    <xdr:sp fLocksText="0">
      <xdr:nvSpPr>
        <xdr:cNvPr id="1078" name="Text Box 1"/>
        <xdr:cNvSpPr txBox="1">
          <a:spLocks noChangeArrowheads="1"/>
        </xdr:cNvSpPr>
      </xdr:nvSpPr>
      <xdr:spPr>
        <a:xfrm>
          <a:off x="1447800" y="205559025"/>
          <a:ext cx="104775" cy="2559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206</xdr:row>
      <xdr:rowOff>0</xdr:rowOff>
    </xdr:from>
    <xdr:ext cx="104775" cy="25593675"/>
    <xdr:sp fLocksText="0">
      <xdr:nvSpPr>
        <xdr:cNvPr id="1079" name="Text Box 1"/>
        <xdr:cNvSpPr txBox="1">
          <a:spLocks noChangeArrowheads="1"/>
        </xdr:cNvSpPr>
      </xdr:nvSpPr>
      <xdr:spPr>
        <a:xfrm>
          <a:off x="1447800" y="205559025"/>
          <a:ext cx="104775" cy="2559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206</xdr:row>
      <xdr:rowOff>0</xdr:rowOff>
    </xdr:from>
    <xdr:ext cx="104775" cy="25593675"/>
    <xdr:sp fLocksText="0">
      <xdr:nvSpPr>
        <xdr:cNvPr id="1080" name="Text Box 1"/>
        <xdr:cNvSpPr txBox="1">
          <a:spLocks noChangeArrowheads="1"/>
        </xdr:cNvSpPr>
      </xdr:nvSpPr>
      <xdr:spPr>
        <a:xfrm>
          <a:off x="1447800" y="205559025"/>
          <a:ext cx="104775" cy="2559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206</xdr:row>
      <xdr:rowOff>0</xdr:rowOff>
    </xdr:from>
    <xdr:ext cx="104775" cy="25593675"/>
    <xdr:sp fLocksText="0">
      <xdr:nvSpPr>
        <xdr:cNvPr id="1081" name="Text Box 1"/>
        <xdr:cNvSpPr txBox="1">
          <a:spLocks noChangeArrowheads="1"/>
        </xdr:cNvSpPr>
      </xdr:nvSpPr>
      <xdr:spPr>
        <a:xfrm>
          <a:off x="1447800" y="205559025"/>
          <a:ext cx="104775" cy="2559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206</xdr:row>
      <xdr:rowOff>0</xdr:rowOff>
    </xdr:from>
    <xdr:ext cx="104775" cy="25593675"/>
    <xdr:sp fLocksText="0">
      <xdr:nvSpPr>
        <xdr:cNvPr id="1082" name="Text Box 1"/>
        <xdr:cNvSpPr txBox="1">
          <a:spLocks noChangeArrowheads="1"/>
        </xdr:cNvSpPr>
      </xdr:nvSpPr>
      <xdr:spPr>
        <a:xfrm>
          <a:off x="1447800" y="205559025"/>
          <a:ext cx="104775" cy="2559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206</xdr:row>
      <xdr:rowOff>0</xdr:rowOff>
    </xdr:from>
    <xdr:ext cx="104775" cy="25593675"/>
    <xdr:sp fLocksText="0">
      <xdr:nvSpPr>
        <xdr:cNvPr id="1083" name="Text Box 1"/>
        <xdr:cNvSpPr txBox="1">
          <a:spLocks noChangeArrowheads="1"/>
        </xdr:cNvSpPr>
      </xdr:nvSpPr>
      <xdr:spPr>
        <a:xfrm>
          <a:off x="1447800" y="205559025"/>
          <a:ext cx="104775" cy="2559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206</xdr:row>
      <xdr:rowOff>0</xdr:rowOff>
    </xdr:from>
    <xdr:ext cx="104775" cy="25593675"/>
    <xdr:sp fLocksText="0">
      <xdr:nvSpPr>
        <xdr:cNvPr id="1084" name="Text Box 1"/>
        <xdr:cNvSpPr txBox="1">
          <a:spLocks noChangeArrowheads="1"/>
        </xdr:cNvSpPr>
      </xdr:nvSpPr>
      <xdr:spPr>
        <a:xfrm>
          <a:off x="1447800" y="205559025"/>
          <a:ext cx="104775" cy="2559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206</xdr:row>
      <xdr:rowOff>0</xdr:rowOff>
    </xdr:from>
    <xdr:ext cx="104775" cy="25593675"/>
    <xdr:sp fLocksText="0">
      <xdr:nvSpPr>
        <xdr:cNvPr id="1085" name="Text Box 1"/>
        <xdr:cNvSpPr txBox="1">
          <a:spLocks noChangeArrowheads="1"/>
        </xdr:cNvSpPr>
      </xdr:nvSpPr>
      <xdr:spPr>
        <a:xfrm>
          <a:off x="1447800" y="205559025"/>
          <a:ext cx="104775" cy="2559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206</xdr:row>
      <xdr:rowOff>0</xdr:rowOff>
    </xdr:from>
    <xdr:ext cx="104775" cy="25593675"/>
    <xdr:sp fLocksText="0">
      <xdr:nvSpPr>
        <xdr:cNvPr id="1086" name="Text Box 1"/>
        <xdr:cNvSpPr txBox="1">
          <a:spLocks noChangeArrowheads="1"/>
        </xdr:cNvSpPr>
      </xdr:nvSpPr>
      <xdr:spPr>
        <a:xfrm>
          <a:off x="1447800" y="205559025"/>
          <a:ext cx="104775" cy="2559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206</xdr:row>
      <xdr:rowOff>0</xdr:rowOff>
    </xdr:from>
    <xdr:ext cx="104775" cy="25593675"/>
    <xdr:sp fLocksText="0">
      <xdr:nvSpPr>
        <xdr:cNvPr id="1087" name="Text Box 1"/>
        <xdr:cNvSpPr txBox="1">
          <a:spLocks noChangeArrowheads="1"/>
        </xdr:cNvSpPr>
      </xdr:nvSpPr>
      <xdr:spPr>
        <a:xfrm>
          <a:off x="1447800" y="205559025"/>
          <a:ext cx="104775" cy="2559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206</xdr:row>
      <xdr:rowOff>0</xdr:rowOff>
    </xdr:from>
    <xdr:ext cx="104775" cy="25593675"/>
    <xdr:sp fLocksText="0">
      <xdr:nvSpPr>
        <xdr:cNvPr id="1088" name="Text Box 1"/>
        <xdr:cNvSpPr txBox="1">
          <a:spLocks noChangeArrowheads="1"/>
        </xdr:cNvSpPr>
      </xdr:nvSpPr>
      <xdr:spPr>
        <a:xfrm>
          <a:off x="1447800" y="205559025"/>
          <a:ext cx="104775" cy="2559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208</xdr:row>
      <xdr:rowOff>0</xdr:rowOff>
    </xdr:from>
    <xdr:ext cx="104775" cy="23679150"/>
    <xdr:sp fLocksText="0">
      <xdr:nvSpPr>
        <xdr:cNvPr id="1089" name="Text Box 1"/>
        <xdr:cNvSpPr txBox="1">
          <a:spLocks noChangeArrowheads="1"/>
        </xdr:cNvSpPr>
      </xdr:nvSpPr>
      <xdr:spPr>
        <a:xfrm>
          <a:off x="1447800" y="207511650"/>
          <a:ext cx="104775" cy="2367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208</xdr:row>
      <xdr:rowOff>0</xdr:rowOff>
    </xdr:from>
    <xdr:ext cx="104775" cy="23679150"/>
    <xdr:sp fLocksText="0">
      <xdr:nvSpPr>
        <xdr:cNvPr id="1090" name="Text Box 1"/>
        <xdr:cNvSpPr txBox="1">
          <a:spLocks noChangeArrowheads="1"/>
        </xdr:cNvSpPr>
      </xdr:nvSpPr>
      <xdr:spPr>
        <a:xfrm>
          <a:off x="1447800" y="207511650"/>
          <a:ext cx="104775" cy="2367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208</xdr:row>
      <xdr:rowOff>0</xdr:rowOff>
    </xdr:from>
    <xdr:ext cx="104775" cy="23679150"/>
    <xdr:sp fLocksText="0">
      <xdr:nvSpPr>
        <xdr:cNvPr id="1091" name="Text Box 1"/>
        <xdr:cNvSpPr txBox="1">
          <a:spLocks noChangeArrowheads="1"/>
        </xdr:cNvSpPr>
      </xdr:nvSpPr>
      <xdr:spPr>
        <a:xfrm>
          <a:off x="1447800" y="207511650"/>
          <a:ext cx="104775" cy="2367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208</xdr:row>
      <xdr:rowOff>0</xdr:rowOff>
    </xdr:from>
    <xdr:ext cx="104775" cy="23679150"/>
    <xdr:sp fLocksText="0">
      <xdr:nvSpPr>
        <xdr:cNvPr id="1092" name="Text Box 1"/>
        <xdr:cNvSpPr txBox="1">
          <a:spLocks noChangeArrowheads="1"/>
        </xdr:cNvSpPr>
      </xdr:nvSpPr>
      <xdr:spPr>
        <a:xfrm>
          <a:off x="1447800" y="207511650"/>
          <a:ext cx="104775" cy="2367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208</xdr:row>
      <xdr:rowOff>0</xdr:rowOff>
    </xdr:from>
    <xdr:ext cx="104775" cy="23679150"/>
    <xdr:sp fLocksText="0">
      <xdr:nvSpPr>
        <xdr:cNvPr id="1093" name="Text Box 1"/>
        <xdr:cNvSpPr txBox="1">
          <a:spLocks noChangeArrowheads="1"/>
        </xdr:cNvSpPr>
      </xdr:nvSpPr>
      <xdr:spPr>
        <a:xfrm>
          <a:off x="1447800" y="207511650"/>
          <a:ext cx="104775" cy="2367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208</xdr:row>
      <xdr:rowOff>0</xdr:rowOff>
    </xdr:from>
    <xdr:ext cx="104775" cy="23679150"/>
    <xdr:sp fLocksText="0">
      <xdr:nvSpPr>
        <xdr:cNvPr id="1094" name="Text Box 1"/>
        <xdr:cNvSpPr txBox="1">
          <a:spLocks noChangeArrowheads="1"/>
        </xdr:cNvSpPr>
      </xdr:nvSpPr>
      <xdr:spPr>
        <a:xfrm>
          <a:off x="1447800" y="207511650"/>
          <a:ext cx="104775" cy="2367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208</xdr:row>
      <xdr:rowOff>0</xdr:rowOff>
    </xdr:from>
    <xdr:ext cx="104775" cy="23679150"/>
    <xdr:sp fLocksText="0">
      <xdr:nvSpPr>
        <xdr:cNvPr id="1095" name="Text Box 1"/>
        <xdr:cNvSpPr txBox="1">
          <a:spLocks noChangeArrowheads="1"/>
        </xdr:cNvSpPr>
      </xdr:nvSpPr>
      <xdr:spPr>
        <a:xfrm>
          <a:off x="1447800" y="207511650"/>
          <a:ext cx="104775" cy="2367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208</xdr:row>
      <xdr:rowOff>0</xdr:rowOff>
    </xdr:from>
    <xdr:ext cx="104775" cy="23679150"/>
    <xdr:sp fLocksText="0">
      <xdr:nvSpPr>
        <xdr:cNvPr id="1096" name="Text Box 1"/>
        <xdr:cNvSpPr txBox="1">
          <a:spLocks noChangeArrowheads="1"/>
        </xdr:cNvSpPr>
      </xdr:nvSpPr>
      <xdr:spPr>
        <a:xfrm>
          <a:off x="1447800" y="207511650"/>
          <a:ext cx="104775" cy="2367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208</xdr:row>
      <xdr:rowOff>0</xdr:rowOff>
    </xdr:from>
    <xdr:ext cx="104775" cy="23679150"/>
    <xdr:sp fLocksText="0">
      <xdr:nvSpPr>
        <xdr:cNvPr id="1097" name="Text Box 1"/>
        <xdr:cNvSpPr txBox="1">
          <a:spLocks noChangeArrowheads="1"/>
        </xdr:cNvSpPr>
      </xdr:nvSpPr>
      <xdr:spPr>
        <a:xfrm>
          <a:off x="1447800" y="207511650"/>
          <a:ext cx="104775" cy="2367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208</xdr:row>
      <xdr:rowOff>0</xdr:rowOff>
    </xdr:from>
    <xdr:ext cx="104775" cy="23679150"/>
    <xdr:sp fLocksText="0">
      <xdr:nvSpPr>
        <xdr:cNvPr id="1098" name="Text Box 1"/>
        <xdr:cNvSpPr txBox="1">
          <a:spLocks noChangeArrowheads="1"/>
        </xdr:cNvSpPr>
      </xdr:nvSpPr>
      <xdr:spPr>
        <a:xfrm>
          <a:off x="1447800" y="207511650"/>
          <a:ext cx="104775" cy="2367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208</xdr:row>
      <xdr:rowOff>0</xdr:rowOff>
    </xdr:from>
    <xdr:ext cx="104775" cy="23679150"/>
    <xdr:sp fLocksText="0">
      <xdr:nvSpPr>
        <xdr:cNvPr id="1099" name="Text Box 1"/>
        <xdr:cNvSpPr txBox="1">
          <a:spLocks noChangeArrowheads="1"/>
        </xdr:cNvSpPr>
      </xdr:nvSpPr>
      <xdr:spPr>
        <a:xfrm>
          <a:off x="1447800" y="207511650"/>
          <a:ext cx="104775" cy="2367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208</xdr:row>
      <xdr:rowOff>0</xdr:rowOff>
    </xdr:from>
    <xdr:ext cx="104775" cy="23679150"/>
    <xdr:sp fLocksText="0">
      <xdr:nvSpPr>
        <xdr:cNvPr id="1100" name="Text Box 1"/>
        <xdr:cNvSpPr txBox="1">
          <a:spLocks noChangeArrowheads="1"/>
        </xdr:cNvSpPr>
      </xdr:nvSpPr>
      <xdr:spPr>
        <a:xfrm>
          <a:off x="1447800" y="207511650"/>
          <a:ext cx="104775" cy="2367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208</xdr:row>
      <xdr:rowOff>0</xdr:rowOff>
    </xdr:from>
    <xdr:ext cx="104775" cy="23679150"/>
    <xdr:sp fLocksText="0">
      <xdr:nvSpPr>
        <xdr:cNvPr id="1101" name="Text Box 1"/>
        <xdr:cNvSpPr txBox="1">
          <a:spLocks noChangeArrowheads="1"/>
        </xdr:cNvSpPr>
      </xdr:nvSpPr>
      <xdr:spPr>
        <a:xfrm>
          <a:off x="1447800" y="207511650"/>
          <a:ext cx="104775" cy="2367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208</xdr:row>
      <xdr:rowOff>0</xdr:rowOff>
    </xdr:from>
    <xdr:ext cx="104775" cy="23679150"/>
    <xdr:sp fLocksText="0">
      <xdr:nvSpPr>
        <xdr:cNvPr id="1102" name="Text Box 1"/>
        <xdr:cNvSpPr txBox="1">
          <a:spLocks noChangeArrowheads="1"/>
        </xdr:cNvSpPr>
      </xdr:nvSpPr>
      <xdr:spPr>
        <a:xfrm>
          <a:off x="1447800" y="207511650"/>
          <a:ext cx="104775" cy="2367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208</xdr:row>
      <xdr:rowOff>0</xdr:rowOff>
    </xdr:from>
    <xdr:ext cx="104775" cy="23679150"/>
    <xdr:sp fLocksText="0">
      <xdr:nvSpPr>
        <xdr:cNvPr id="1103" name="Text Box 1"/>
        <xdr:cNvSpPr txBox="1">
          <a:spLocks noChangeArrowheads="1"/>
        </xdr:cNvSpPr>
      </xdr:nvSpPr>
      <xdr:spPr>
        <a:xfrm>
          <a:off x="1447800" y="207511650"/>
          <a:ext cx="104775" cy="2367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208</xdr:row>
      <xdr:rowOff>0</xdr:rowOff>
    </xdr:from>
    <xdr:ext cx="104775" cy="23679150"/>
    <xdr:sp fLocksText="0">
      <xdr:nvSpPr>
        <xdr:cNvPr id="1104" name="Text Box 1"/>
        <xdr:cNvSpPr txBox="1">
          <a:spLocks noChangeArrowheads="1"/>
        </xdr:cNvSpPr>
      </xdr:nvSpPr>
      <xdr:spPr>
        <a:xfrm>
          <a:off x="1447800" y="207511650"/>
          <a:ext cx="104775" cy="2367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208</xdr:row>
      <xdr:rowOff>0</xdr:rowOff>
    </xdr:from>
    <xdr:ext cx="104775" cy="23679150"/>
    <xdr:sp fLocksText="0">
      <xdr:nvSpPr>
        <xdr:cNvPr id="1105" name="Text Box 1"/>
        <xdr:cNvSpPr txBox="1">
          <a:spLocks noChangeArrowheads="1"/>
        </xdr:cNvSpPr>
      </xdr:nvSpPr>
      <xdr:spPr>
        <a:xfrm>
          <a:off x="1447800" y="207511650"/>
          <a:ext cx="104775" cy="2367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208</xdr:row>
      <xdr:rowOff>0</xdr:rowOff>
    </xdr:from>
    <xdr:ext cx="104775" cy="23679150"/>
    <xdr:sp fLocksText="0">
      <xdr:nvSpPr>
        <xdr:cNvPr id="1106" name="Text Box 1"/>
        <xdr:cNvSpPr txBox="1">
          <a:spLocks noChangeArrowheads="1"/>
        </xdr:cNvSpPr>
      </xdr:nvSpPr>
      <xdr:spPr>
        <a:xfrm>
          <a:off x="1447800" y="207511650"/>
          <a:ext cx="104775" cy="2367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208</xdr:row>
      <xdr:rowOff>0</xdr:rowOff>
    </xdr:from>
    <xdr:ext cx="104775" cy="23679150"/>
    <xdr:sp fLocksText="0">
      <xdr:nvSpPr>
        <xdr:cNvPr id="1107" name="Text Box 1"/>
        <xdr:cNvSpPr txBox="1">
          <a:spLocks noChangeArrowheads="1"/>
        </xdr:cNvSpPr>
      </xdr:nvSpPr>
      <xdr:spPr>
        <a:xfrm>
          <a:off x="1447800" y="207511650"/>
          <a:ext cx="104775" cy="2367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208</xdr:row>
      <xdr:rowOff>0</xdr:rowOff>
    </xdr:from>
    <xdr:ext cx="104775" cy="23679150"/>
    <xdr:sp fLocksText="0">
      <xdr:nvSpPr>
        <xdr:cNvPr id="1108" name="Text Box 1"/>
        <xdr:cNvSpPr txBox="1">
          <a:spLocks noChangeArrowheads="1"/>
        </xdr:cNvSpPr>
      </xdr:nvSpPr>
      <xdr:spPr>
        <a:xfrm>
          <a:off x="1447800" y="207511650"/>
          <a:ext cx="104775" cy="2367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126</xdr:row>
      <xdr:rowOff>0</xdr:rowOff>
    </xdr:from>
    <xdr:ext cx="104775" cy="61979175"/>
    <xdr:sp fLocksText="0">
      <xdr:nvSpPr>
        <xdr:cNvPr id="1109" name="Text Box 1"/>
        <xdr:cNvSpPr txBox="1">
          <a:spLocks noChangeArrowheads="1"/>
        </xdr:cNvSpPr>
      </xdr:nvSpPr>
      <xdr:spPr>
        <a:xfrm>
          <a:off x="1447800" y="117919500"/>
          <a:ext cx="104775" cy="6197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126</xdr:row>
      <xdr:rowOff>0</xdr:rowOff>
    </xdr:from>
    <xdr:ext cx="104775" cy="61979175"/>
    <xdr:sp fLocksText="0">
      <xdr:nvSpPr>
        <xdr:cNvPr id="1110" name="Text Box 1"/>
        <xdr:cNvSpPr txBox="1">
          <a:spLocks noChangeArrowheads="1"/>
        </xdr:cNvSpPr>
      </xdr:nvSpPr>
      <xdr:spPr>
        <a:xfrm>
          <a:off x="1447800" y="117919500"/>
          <a:ext cx="104775" cy="6197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126</xdr:row>
      <xdr:rowOff>0</xdr:rowOff>
    </xdr:from>
    <xdr:ext cx="104775" cy="61979175"/>
    <xdr:sp fLocksText="0">
      <xdr:nvSpPr>
        <xdr:cNvPr id="1111" name="Text Box 1"/>
        <xdr:cNvSpPr txBox="1">
          <a:spLocks noChangeArrowheads="1"/>
        </xdr:cNvSpPr>
      </xdr:nvSpPr>
      <xdr:spPr>
        <a:xfrm>
          <a:off x="1447800" y="117919500"/>
          <a:ext cx="104775" cy="6197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126</xdr:row>
      <xdr:rowOff>0</xdr:rowOff>
    </xdr:from>
    <xdr:ext cx="104775" cy="61979175"/>
    <xdr:sp fLocksText="0">
      <xdr:nvSpPr>
        <xdr:cNvPr id="1112" name="Text Box 1"/>
        <xdr:cNvSpPr txBox="1">
          <a:spLocks noChangeArrowheads="1"/>
        </xdr:cNvSpPr>
      </xdr:nvSpPr>
      <xdr:spPr>
        <a:xfrm>
          <a:off x="1447800" y="117919500"/>
          <a:ext cx="104775" cy="6197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126</xdr:row>
      <xdr:rowOff>0</xdr:rowOff>
    </xdr:from>
    <xdr:ext cx="104775" cy="61979175"/>
    <xdr:sp fLocksText="0">
      <xdr:nvSpPr>
        <xdr:cNvPr id="1113" name="Text Box 1"/>
        <xdr:cNvSpPr txBox="1">
          <a:spLocks noChangeArrowheads="1"/>
        </xdr:cNvSpPr>
      </xdr:nvSpPr>
      <xdr:spPr>
        <a:xfrm>
          <a:off x="1447800" y="117919500"/>
          <a:ext cx="104775" cy="6197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126</xdr:row>
      <xdr:rowOff>0</xdr:rowOff>
    </xdr:from>
    <xdr:ext cx="104775" cy="61979175"/>
    <xdr:sp fLocksText="0">
      <xdr:nvSpPr>
        <xdr:cNvPr id="1114" name="Text Box 1"/>
        <xdr:cNvSpPr txBox="1">
          <a:spLocks noChangeArrowheads="1"/>
        </xdr:cNvSpPr>
      </xdr:nvSpPr>
      <xdr:spPr>
        <a:xfrm>
          <a:off x="1447800" y="117919500"/>
          <a:ext cx="104775" cy="6197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126</xdr:row>
      <xdr:rowOff>0</xdr:rowOff>
    </xdr:from>
    <xdr:ext cx="104775" cy="61979175"/>
    <xdr:sp fLocksText="0">
      <xdr:nvSpPr>
        <xdr:cNvPr id="1115" name="Text Box 1"/>
        <xdr:cNvSpPr txBox="1">
          <a:spLocks noChangeArrowheads="1"/>
        </xdr:cNvSpPr>
      </xdr:nvSpPr>
      <xdr:spPr>
        <a:xfrm>
          <a:off x="1447800" y="117919500"/>
          <a:ext cx="104775" cy="6197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126</xdr:row>
      <xdr:rowOff>0</xdr:rowOff>
    </xdr:from>
    <xdr:ext cx="104775" cy="61979175"/>
    <xdr:sp fLocksText="0">
      <xdr:nvSpPr>
        <xdr:cNvPr id="1116" name="Text Box 1"/>
        <xdr:cNvSpPr txBox="1">
          <a:spLocks noChangeArrowheads="1"/>
        </xdr:cNvSpPr>
      </xdr:nvSpPr>
      <xdr:spPr>
        <a:xfrm>
          <a:off x="1447800" y="117919500"/>
          <a:ext cx="104775" cy="6197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126</xdr:row>
      <xdr:rowOff>0</xdr:rowOff>
    </xdr:from>
    <xdr:ext cx="104775" cy="61979175"/>
    <xdr:sp fLocksText="0">
      <xdr:nvSpPr>
        <xdr:cNvPr id="1117" name="Text Box 1"/>
        <xdr:cNvSpPr txBox="1">
          <a:spLocks noChangeArrowheads="1"/>
        </xdr:cNvSpPr>
      </xdr:nvSpPr>
      <xdr:spPr>
        <a:xfrm>
          <a:off x="1447800" y="117919500"/>
          <a:ext cx="104775" cy="6197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0081200"/>
    <xdr:sp fLocksText="0">
      <xdr:nvSpPr>
        <xdr:cNvPr id="1118" name="Text Box 1"/>
        <xdr:cNvSpPr txBox="1">
          <a:spLocks noChangeArrowheads="1"/>
        </xdr:cNvSpPr>
      </xdr:nvSpPr>
      <xdr:spPr>
        <a:xfrm>
          <a:off x="1447800" y="392868150"/>
          <a:ext cx="104775" cy="400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81981675"/>
    <xdr:sp fLocksText="0">
      <xdr:nvSpPr>
        <xdr:cNvPr id="1119" name="Text Box 1"/>
        <xdr:cNvSpPr txBox="1">
          <a:spLocks noChangeArrowheads="1"/>
        </xdr:cNvSpPr>
      </xdr:nvSpPr>
      <xdr:spPr>
        <a:xfrm>
          <a:off x="1447800" y="392868150"/>
          <a:ext cx="104775" cy="8198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81981675"/>
    <xdr:sp fLocksText="0">
      <xdr:nvSpPr>
        <xdr:cNvPr id="1120" name="Text Box 1"/>
        <xdr:cNvSpPr txBox="1">
          <a:spLocks noChangeArrowheads="1"/>
        </xdr:cNvSpPr>
      </xdr:nvSpPr>
      <xdr:spPr>
        <a:xfrm>
          <a:off x="1447800" y="392868150"/>
          <a:ext cx="104775" cy="8198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81981675"/>
    <xdr:sp fLocksText="0">
      <xdr:nvSpPr>
        <xdr:cNvPr id="1121" name="Text Box 1"/>
        <xdr:cNvSpPr txBox="1">
          <a:spLocks noChangeArrowheads="1"/>
        </xdr:cNvSpPr>
      </xdr:nvSpPr>
      <xdr:spPr>
        <a:xfrm>
          <a:off x="1447800" y="392868150"/>
          <a:ext cx="104775" cy="8198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81981675"/>
    <xdr:sp fLocksText="0">
      <xdr:nvSpPr>
        <xdr:cNvPr id="1122" name="Text Box 1"/>
        <xdr:cNvSpPr txBox="1">
          <a:spLocks noChangeArrowheads="1"/>
        </xdr:cNvSpPr>
      </xdr:nvSpPr>
      <xdr:spPr>
        <a:xfrm>
          <a:off x="1447800" y="392868150"/>
          <a:ext cx="104775" cy="8198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81981675"/>
    <xdr:sp fLocksText="0">
      <xdr:nvSpPr>
        <xdr:cNvPr id="1123" name="Text Box 1"/>
        <xdr:cNvSpPr txBox="1">
          <a:spLocks noChangeArrowheads="1"/>
        </xdr:cNvSpPr>
      </xdr:nvSpPr>
      <xdr:spPr>
        <a:xfrm>
          <a:off x="1447800" y="392868150"/>
          <a:ext cx="104775" cy="8198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81981675"/>
    <xdr:sp fLocksText="0">
      <xdr:nvSpPr>
        <xdr:cNvPr id="1124" name="Text Box 1"/>
        <xdr:cNvSpPr txBox="1">
          <a:spLocks noChangeArrowheads="1"/>
        </xdr:cNvSpPr>
      </xdr:nvSpPr>
      <xdr:spPr>
        <a:xfrm>
          <a:off x="1447800" y="392868150"/>
          <a:ext cx="104775" cy="8198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81981675"/>
    <xdr:sp fLocksText="0">
      <xdr:nvSpPr>
        <xdr:cNvPr id="1125" name="Text Box 1"/>
        <xdr:cNvSpPr txBox="1">
          <a:spLocks noChangeArrowheads="1"/>
        </xdr:cNvSpPr>
      </xdr:nvSpPr>
      <xdr:spPr>
        <a:xfrm>
          <a:off x="1447800" y="392868150"/>
          <a:ext cx="104775" cy="8198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81981675"/>
    <xdr:sp fLocksText="0">
      <xdr:nvSpPr>
        <xdr:cNvPr id="1126" name="Text Box 1"/>
        <xdr:cNvSpPr txBox="1">
          <a:spLocks noChangeArrowheads="1"/>
        </xdr:cNvSpPr>
      </xdr:nvSpPr>
      <xdr:spPr>
        <a:xfrm>
          <a:off x="1447800" y="392868150"/>
          <a:ext cx="104775" cy="8198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81981675"/>
    <xdr:sp fLocksText="0">
      <xdr:nvSpPr>
        <xdr:cNvPr id="1127" name="Text Box 1"/>
        <xdr:cNvSpPr txBox="1">
          <a:spLocks noChangeArrowheads="1"/>
        </xdr:cNvSpPr>
      </xdr:nvSpPr>
      <xdr:spPr>
        <a:xfrm>
          <a:off x="1447800" y="392868150"/>
          <a:ext cx="104775" cy="8198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81981675"/>
    <xdr:sp fLocksText="0">
      <xdr:nvSpPr>
        <xdr:cNvPr id="1128" name="Text Box 1"/>
        <xdr:cNvSpPr txBox="1">
          <a:spLocks noChangeArrowheads="1"/>
        </xdr:cNvSpPr>
      </xdr:nvSpPr>
      <xdr:spPr>
        <a:xfrm>
          <a:off x="1447800" y="392868150"/>
          <a:ext cx="104775" cy="8198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81981675"/>
    <xdr:sp fLocksText="0">
      <xdr:nvSpPr>
        <xdr:cNvPr id="1129" name="Text Box 1"/>
        <xdr:cNvSpPr txBox="1">
          <a:spLocks noChangeArrowheads="1"/>
        </xdr:cNvSpPr>
      </xdr:nvSpPr>
      <xdr:spPr>
        <a:xfrm>
          <a:off x="1447800" y="392868150"/>
          <a:ext cx="104775" cy="8198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81981675"/>
    <xdr:sp fLocksText="0">
      <xdr:nvSpPr>
        <xdr:cNvPr id="1130" name="Text Box 1"/>
        <xdr:cNvSpPr txBox="1">
          <a:spLocks noChangeArrowheads="1"/>
        </xdr:cNvSpPr>
      </xdr:nvSpPr>
      <xdr:spPr>
        <a:xfrm>
          <a:off x="1447800" y="392868150"/>
          <a:ext cx="104775" cy="8198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81981675"/>
    <xdr:sp fLocksText="0">
      <xdr:nvSpPr>
        <xdr:cNvPr id="1131" name="Text Box 1"/>
        <xdr:cNvSpPr txBox="1">
          <a:spLocks noChangeArrowheads="1"/>
        </xdr:cNvSpPr>
      </xdr:nvSpPr>
      <xdr:spPr>
        <a:xfrm>
          <a:off x="1447800" y="392868150"/>
          <a:ext cx="104775" cy="8198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81981675"/>
    <xdr:sp fLocksText="0">
      <xdr:nvSpPr>
        <xdr:cNvPr id="1132" name="Text Box 1"/>
        <xdr:cNvSpPr txBox="1">
          <a:spLocks noChangeArrowheads="1"/>
        </xdr:cNvSpPr>
      </xdr:nvSpPr>
      <xdr:spPr>
        <a:xfrm>
          <a:off x="1447800" y="392868150"/>
          <a:ext cx="104775" cy="8198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81981675"/>
    <xdr:sp fLocksText="0">
      <xdr:nvSpPr>
        <xdr:cNvPr id="1133" name="Text Box 1"/>
        <xdr:cNvSpPr txBox="1">
          <a:spLocks noChangeArrowheads="1"/>
        </xdr:cNvSpPr>
      </xdr:nvSpPr>
      <xdr:spPr>
        <a:xfrm>
          <a:off x="1447800" y="392868150"/>
          <a:ext cx="104775" cy="8198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81981675"/>
    <xdr:sp fLocksText="0">
      <xdr:nvSpPr>
        <xdr:cNvPr id="1134" name="Text Box 1"/>
        <xdr:cNvSpPr txBox="1">
          <a:spLocks noChangeArrowheads="1"/>
        </xdr:cNvSpPr>
      </xdr:nvSpPr>
      <xdr:spPr>
        <a:xfrm>
          <a:off x="1447800" y="392868150"/>
          <a:ext cx="104775" cy="8198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81981675"/>
    <xdr:sp fLocksText="0">
      <xdr:nvSpPr>
        <xdr:cNvPr id="1135" name="Text Box 1"/>
        <xdr:cNvSpPr txBox="1">
          <a:spLocks noChangeArrowheads="1"/>
        </xdr:cNvSpPr>
      </xdr:nvSpPr>
      <xdr:spPr>
        <a:xfrm>
          <a:off x="1447800" y="392868150"/>
          <a:ext cx="104775" cy="8198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81981675"/>
    <xdr:sp fLocksText="0">
      <xdr:nvSpPr>
        <xdr:cNvPr id="1136" name="Text Box 1"/>
        <xdr:cNvSpPr txBox="1">
          <a:spLocks noChangeArrowheads="1"/>
        </xdr:cNvSpPr>
      </xdr:nvSpPr>
      <xdr:spPr>
        <a:xfrm>
          <a:off x="1447800" y="392868150"/>
          <a:ext cx="104775" cy="8198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81981675"/>
    <xdr:sp fLocksText="0">
      <xdr:nvSpPr>
        <xdr:cNvPr id="1137" name="Text Box 1"/>
        <xdr:cNvSpPr txBox="1">
          <a:spLocks noChangeArrowheads="1"/>
        </xdr:cNvSpPr>
      </xdr:nvSpPr>
      <xdr:spPr>
        <a:xfrm>
          <a:off x="1447800" y="392868150"/>
          <a:ext cx="104775" cy="8198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81981675"/>
    <xdr:sp fLocksText="0">
      <xdr:nvSpPr>
        <xdr:cNvPr id="1138" name="Text Box 1"/>
        <xdr:cNvSpPr txBox="1">
          <a:spLocks noChangeArrowheads="1"/>
        </xdr:cNvSpPr>
      </xdr:nvSpPr>
      <xdr:spPr>
        <a:xfrm>
          <a:off x="1447800" y="392868150"/>
          <a:ext cx="104775" cy="8198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80295750"/>
    <xdr:sp fLocksText="0">
      <xdr:nvSpPr>
        <xdr:cNvPr id="1139" name="Text Box 1"/>
        <xdr:cNvSpPr txBox="1">
          <a:spLocks noChangeArrowheads="1"/>
        </xdr:cNvSpPr>
      </xdr:nvSpPr>
      <xdr:spPr>
        <a:xfrm>
          <a:off x="1447800" y="392868150"/>
          <a:ext cx="104775" cy="802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80295750"/>
    <xdr:sp fLocksText="0">
      <xdr:nvSpPr>
        <xdr:cNvPr id="1140" name="Text Box 1"/>
        <xdr:cNvSpPr txBox="1">
          <a:spLocks noChangeArrowheads="1"/>
        </xdr:cNvSpPr>
      </xdr:nvSpPr>
      <xdr:spPr>
        <a:xfrm>
          <a:off x="1447800" y="392868150"/>
          <a:ext cx="104775" cy="802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80295750"/>
    <xdr:sp fLocksText="0">
      <xdr:nvSpPr>
        <xdr:cNvPr id="1141" name="Text Box 1"/>
        <xdr:cNvSpPr txBox="1">
          <a:spLocks noChangeArrowheads="1"/>
        </xdr:cNvSpPr>
      </xdr:nvSpPr>
      <xdr:spPr>
        <a:xfrm>
          <a:off x="1447800" y="392868150"/>
          <a:ext cx="104775" cy="802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80295750"/>
    <xdr:sp fLocksText="0">
      <xdr:nvSpPr>
        <xdr:cNvPr id="1142" name="Text Box 1"/>
        <xdr:cNvSpPr txBox="1">
          <a:spLocks noChangeArrowheads="1"/>
        </xdr:cNvSpPr>
      </xdr:nvSpPr>
      <xdr:spPr>
        <a:xfrm>
          <a:off x="1447800" y="392868150"/>
          <a:ext cx="104775" cy="802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80295750"/>
    <xdr:sp fLocksText="0">
      <xdr:nvSpPr>
        <xdr:cNvPr id="1143" name="Text Box 1"/>
        <xdr:cNvSpPr txBox="1">
          <a:spLocks noChangeArrowheads="1"/>
        </xdr:cNvSpPr>
      </xdr:nvSpPr>
      <xdr:spPr>
        <a:xfrm>
          <a:off x="1447800" y="392868150"/>
          <a:ext cx="104775" cy="802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80295750"/>
    <xdr:sp fLocksText="0">
      <xdr:nvSpPr>
        <xdr:cNvPr id="1144" name="Text Box 1"/>
        <xdr:cNvSpPr txBox="1">
          <a:spLocks noChangeArrowheads="1"/>
        </xdr:cNvSpPr>
      </xdr:nvSpPr>
      <xdr:spPr>
        <a:xfrm>
          <a:off x="1447800" y="392868150"/>
          <a:ext cx="104775" cy="802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80295750"/>
    <xdr:sp fLocksText="0">
      <xdr:nvSpPr>
        <xdr:cNvPr id="1145" name="Text Box 1"/>
        <xdr:cNvSpPr txBox="1">
          <a:spLocks noChangeArrowheads="1"/>
        </xdr:cNvSpPr>
      </xdr:nvSpPr>
      <xdr:spPr>
        <a:xfrm>
          <a:off x="1447800" y="392868150"/>
          <a:ext cx="104775" cy="802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80295750"/>
    <xdr:sp fLocksText="0">
      <xdr:nvSpPr>
        <xdr:cNvPr id="1146" name="Text Box 1"/>
        <xdr:cNvSpPr txBox="1">
          <a:spLocks noChangeArrowheads="1"/>
        </xdr:cNvSpPr>
      </xdr:nvSpPr>
      <xdr:spPr>
        <a:xfrm>
          <a:off x="1447800" y="392868150"/>
          <a:ext cx="104775" cy="802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80295750"/>
    <xdr:sp fLocksText="0">
      <xdr:nvSpPr>
        <xdr:cNvPr id="1147" name="Text Box 1"/>
        <xdr:cNvSpPr txBox="1">
          <a:spLocks noChangeArrowheads="1"/>
        </xdr:cNvSpPr>
      </xdr:nvSpPr>
      <xdr:spPr>
        <a:xfrm>
          <a:off x="1447800" y="392868150"/>
          <a:ext cx="104775" cy="802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80295750"/>
    <xdr:sp fLocksText="0">
      <xdr:nvSpPr>
        <xdr:cNvPr id="1148" name="Text Box 1"/>
        <xdr:cNvSpPr txBox="1">
          <a:spLocks noChangeArrowheads="1"/>
        </xdr:cNvSpPr>
      </xdr:nvSpPr>
      <xdr:spPr>
        <a:xfrm>
          <a:off x="1447800" y="392868150"/>
          <a:ext cx="104775" cy="802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80295750"/>
    <xdr:sp fLocksText="0">
      <xdr:nvSpPr>
        <xdr:cNvPr id="1149" name="Text Box 1"/>
        <xdr:cNvSpPr txBox="1">
          <a:spLocks noChangeArrowheads="1"/>
        </xdr:cNvSpPr>
      </xdr:nvSpPr>
      <xdr:spPr>
        <a:xfrm>
          <a:off x="1447800" y="392868150"/>
          <a:ext cx="104775" cy="802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80295750"/>
    <xdr:sp fLocksText="0">
      <xdr:nvSpPr>
        <xdr:cNvPr id="1150" name="Text Box 1"/>
        <xdr:cNvSpPr txBox="1">
          <a:spLocks noChangeArrowheads="1"/>
        </xdr:cNvSpPr>
      </xdr:nvSpPr>
      <xdr:spPr>
        <a:xfrm>
          <a:off x="1447800" y="392868150"/>
          <a:ext cx="104775" cy="802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80295750"/>
    <xdr:sp fLocksText="0">
      <xdr:nvSpPr>
        <xdr:cNvPr id="1151" name="Text Box 1"/>
        <xdr:cNvSpPr txBox="1">
          <a:spLocks noChangeArrowheads="1"/>
        </xdr:cNvSpPr>
      </xdr:nvSpPr>
      <xdr:spPr>
        <a:xfrm>
          <a:off x="1447800" y="392868150"/>
          <a:ext cx="104775" cy="802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80295750"/>
    <xdr:sp fLocksText="0">
      <xdr:nvSpPr>
        <xdr:cNvPr id="1152" name="Text Box 1"/>
        <xdr:cNvSpPr txBox="1">
          <a:spLocks noChangeArrowheads="1"/>
        </xdr:cNvSpPr>
      </xdr:nvSpPr>
      <xdr:spPr>
        <a:xfrm>
          <a:off x="1447800" y="392868150"/>
          <a:ext cx="104775" cy="802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80295750"/>
    <xdr:sp fLocksText="0">
      <xdr:nvSpPr>
        <xdr:cNvPr id="1153" name="Text Box 1"/>
        <xdr:cNvSpPr txBox="1">
          <a:spLocks noChangeArrowheads="1"/>
        </xdr:cNvSpPr>
      </xdr:nvSpPr>
      <xdr:spPr>
        <a:xfrm>
          <a:off x="1447800" y="392868150"/>
          <a:ext cx="104775" cy="802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80295750"/>
    <xdr:sp fLocksText="0">
      <xdr:nvSpPr>
        <xdr:cNvPr id="1154" name="Text Box 1"/>
        <xdr:cNvSpPr txBox="1">
          <a:spLocks noChangeArrowheads="1"/>
        </xdr:cNvSpPr>
      </xdr:nvSpPr>
      <xdr:spPr>
        <a:xfrm>
          <a:off x="1447800" y="392868150"/>
          <a:ext cx="104775" cy="802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80295750"/>
    <xdr:sp fLocksText="0">
      <xdr:nvSpPr>
        <xdr:cNvPr id="1155" name="Text Box 1"/>
        <xdr:cNvSpPr txBox="1">
          <a:spLocks noChangeArrowheads="1"/>
        </xdr:cNvSpPr>
      </xdr:nvSpPr>
      <xdr:spPr>
        <a:xfrm>
          <a:off x="1447800" y="392868150"/>
          <a:ext cx="104775" cy="802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80295750"/>
    <xdr:sp fLocksText="0">
      <xdr:nvSpPr>
        <xdr:cNvPr id="1156" name="Text Box 1"/>
        <xdr:cNvSpPr txBox="1">
          <a:spLocks noChangeArrowheads="1"/>
        </xdr:cNvSpPr>
      </xdr:nvSpPr>
      <xdr:spPr>
        <a:xfrm>
          <a:off x="1447800" y="392868150"/>
          <a:ext cx="104775" cy="802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80295750"/>
    <xdr:sp fLocksText="0">
      <xdr:nvSpPr>
        <xdr:cNvPr id="1157" name="Text Box 1"/>
        <xdr:cNvSpPr txBox="1">
          <a:spLocks noChangeArrowheads="1"/>
        </xdr:cNvSpPr>
      </xdr:nvSpPr>
      <xdr:spPr>
        <a:xfrm>
          <a:off x="1447800" y="392868150"/>
          <a:ext cx="104775" cy="802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80295750"/>
    <xdr:sp fLocksText="0">
      <xdr:nvSpPr>
        <xdr:cNvPr id="1158" name="Text Box 1"/>
        <xdr:cNvSpPr txBox="1">
          <a:spLocks noChangeArrowheads="1"/>
        </xdr:cNvSpPr>
      </xdr:nvSpPr>
      <xdr:spPr>
        <a:xfrm>
          <a:off x="1447800" y="392868150"/>
          <a:ext cx="104775" cy="8029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67360800"/>
    <xdr:sp fLocksText="0">
      <xdr:nvSpPr>
        <xdr:cNvPr id="1159" name="Text Box 1"/>
        <xdr:cNvSpPr txBox="1">
          <a:spLocks noChangeArrowheads="1"/>
        </xdr:cNvSpPr>
      </xdr:nvSpPr>
      <xdr:spPr>
        <a:xfrm>
          <a:off x="1447800" y="392868150"/>
          <a:ext cx="104775" cy="6736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208</xdr:row>
      <xdr:rowOff>0</xdr:rowOff>
    </xdr:from>
    <xdr:ext cx="0" cy="29803725"/>
    <xdr:sp fLocksText="0">
      <xdr:nvSpPr>
        <xdr:cNvPr id="1160" name="Text Box 1"/>
        <xdr:cNvSpPr txBox="1">
          <a:spLocks noChangeArrowheads="1"/>
        </xdr:cNvSpPr>
      </xdr:nvSpPr>
      <xdr:spPr>
        <a:xfrm>
          <a:off x="3600450" y="207511650"/>
          <a:ext cx="0" cy="2980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208</xdr:row>
      <xdr:rowOff>0</xdr:rowOff>
    </xdr:from>
    <xdr:ext cx="0" cy="29803725"/>
    <xdr:sp fLocksText="0">
      <xdr:nvSpPr>
        <xdr:cNvPr id="1161" name="Text Box 1"/>
        <xdr:cNvSpPr txBox="1">
          <a:spLocks noChangeArrowheads="1"/>
        </xdr:cNvSpPr>
      </xdr:nvSpPr>
      <xdr:spPr>
        <a:xfrm>
          <a:off x="3600450" y="207511650"/>
          <a:ext cx="0" cy="2980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208</xdr:row>
      <xdr:rowOff>0</xdr:rowOff>
    </xdr:from>
    <xdr:ext cx="0" cy="29803725"/>
    <xdr:sp fLocksText="0">
      <xdr:nvSpPr>
        <xdr:cNvPr id="1162" name="Text Box 1"/>
        <xdr:cNvSpPr txBox="1">
          <a:spLocks noChangeArrowheads="1"/>
        </xdr:cNvSpPr>
      </xdr:nvSpPr>
      <xdr:spPr>
        <a:xfrm>
          <a:off x="3600450" y="207511650"/>
          <a:ext cx="0" cy="2980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208</xdr:row>
      <xdr:rowOff>0</xdr:rowOff>
    </xdr:from>
    <xdr:ext cx="0" cy="29803725"/>
    <xdr:sp fLocksText="0">
      <xdr:nvSpPr>
        <xdr:cNvPr id="1163" name="Text Box 1"/>
        <xdr:cNvSpPr txBox="1">
          <a:spLocks noChangeArrowheads="1"/>
        </xdr:cNvSpPr>
      </xdr:nvSpPr>
      <xdr:spPr>
        <a:xfrm>
          <a:off x="3600450" y="207511650"/>
          <a:ext cx="0" cy="2980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208</xdr:row>
      <xdr:rowOff>0</xdr:rowOff>
    </xdr:from>
    <xdr:ext cx="0" cy="29803725"/>
    <xdr:sp fLocksText="0">
      <xdr:nvSpPr>
        <xdr:cNvPr id="1164" name="Text Box 1"/>
        <xdr:cNvSpPr txBox="1">
          <a:spLocks noChangeArrowheads="1"/>
        </xdr:cNvSpPr>
      </xdr:nvSpPr>
      <xdr:spPr>
        <a:xfrm>
          <a:off x="3600450" y="207511650"/>
          <a:ext cx="0" cy="2980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208</xdr:row>
      <xdr:rowOff>0</xdr:rowOff>
    </xdr:from>
    <xdr:ext cx="0" cy="29803725"/>
    <xdr:sp fLocksText="0">
      <xdr:nvSpPr>
        <xdr:cNvPr id="1165" name="Text Box 1"/>
        <xdr:cNvSpPr txBox="1">
          <a:spLocks noChangeArrowheads="1"/>
        </xdr:cNvSpPr>
      </xdr:nvSpPr>
      <xdr:spPr>
        <a:xfrm>
          <a:off x="3600450" y="207511650"/>
          <a:ext cx="0" cy="2980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208</xdr:row>
      <xdr:rowOff>0</xdr:rowOff>
    </xdr:from>
    <xdr:ext cx="0" cy="29803725"/>
    <xdr:sp fLocksText="0">
      <xdr:nvSpPr>
        <xdr:cNvPr id="1166" name="Text Box 1"/>
        <xdr:cNvSpPr txBox="1">
          <a:spLocks noChangeArrowheads="1"/>
        </xdr:cNvSpPr>
      </xdr:nvSpPr>
      <xdr:spPr>
        <a:xfrm>
          <a:off x="3600450" y="207511650"/>
          <a:ext cx="0" cy="2980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208</xdr:row>
      <xdr:rowOff>0</xdr:rowOff>
    </xdr:from>
    <xdr:ext cx="0" cy="29803725"/>
    <xdr:sp fLocksText="0">
      <xdr:nvSpPr>
        <xdr:cNvPr id="1167" name="Text Box 1"/>
        <xdr:cNvSpPr txBox="1">
          <a:spLocks noChangeArrowheads="1"/>
        </xdr:cNvSpPr>
      </xdr:nvSpPr>
      <xdr:spPr>
        <a:xfrm>
          <a:off x="3600450" y="207511650"/>
          <a:ext cx="0" cy="2980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208</xdr:row>
      <xdr:rowOff>0</xdr:rowOff>
    </xdr:from>
    <xdr:ext cx="0" cy="29803725"/>
    <xdr:sp fLocksText="0">
      <xdr:nvSpPr>
        <xdr:cNvPr id="1168" name="Text Box 1"/>
        <xdr:cNvSpPr txBox="1">
          <a:spLocks noChangeArrowheads="1"/>
        </xdr:cNvSpPr>
      </xdr:nvSpPr>
      <xdr:spPr>
        <a:xfrm>
          <a:off x="3600450" y="207511650"/>
          <a:ext cx="0" cy="2980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208</xdr:row>
      <xdr:rowOff>0</xdr:rowOff>
    </xdr:from>
    <xdr:ext cx="0" cy="29803725"/>
    <xdr:sp fLocksText="0">
      <xdr:nvSpPr>
        <xdr:cNvPr id="1169" name="Text Box 1"/>
        <xdr:cNvSpPr txBox="1">
          <a:spLocks noChangeArrowheads="1"/>
        </xdr:cNvSpPr>
      </xdr:nvSpPr>
      <xdr:spPr>
        <a:xfrm>
          <a:off x="3600450" y="207511650"/>
          <a:ext cx="0" cy="2980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208</xdr:row>
      <xdr:rowOff>0</xdr:rowOff>
    </xdr:from>
    <xdr:ext cx="0" cy="29803725"/>
    <xdr:sp fLocksText="0">
      <xdr:nvSpPr>
        <xdr:cNvPr id="1170" name="Text Box 1"/>
        <xdr:cNvSpPr txBox="1">
          <a:spLocks noChangeArrowheads="1"/>
        </xdr:cNvSpPr>
      </xdr:nvSpPr>
      <xdr:spPr>
        <a:xfrm>
          <a:off x="3600450" y="207511650"/>
          <a:ext cx="0" cy="2980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208</xdr:row>
      <xdr:rowOff>0</xdr:rowOff>
    </xdr:from>
    <xdr:ext cx="0" cy="29803725"/>
    <xdr:sp fLocksText="0">
      <xdr:nvSpPr>
        <xdr:cNvPr id="1171" name="Text Box 1"/>
        <xdr:cNvSpPr txBox="1">
          <a:spLocks noChangeArrowheads="1"/>
        </xdr:cNvSpPr>
      </xdr:nvSpPr>
      <xdr:spPr>
        <a:xfrm>
          <a:off x="3600450" y="207511650"/>
          <a:ext cx="0" cy="2980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208</xdr:row>
      <xdr:rowOff>0</xdr:rowOff>
    </xdr:from>
    <xdr:ext cx="0" cy="29803725"/>
    <xdr:sp fLocksText="0">
      <xdr:nvSpPr>
        <xdr:cNvPr id="1172" name="Text Box 1"/>
        <xdr:cNvSpPr txBox="1">
          <a:spLocks noChangeArrowheads="1"/>
        </xdr:cNvSpPr>
      </xdr:nvSpPr>
      <xdr:spPr>
        <a:xfrm>
          <a:off x="3600450" y="207511650"/>
          <a:ext cx="0" cy="2980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208</xdr:row>
      <xdr:rowOff>0</xdr:rowOff>
    </xdr:from>
    <xdr:ext cx="0" cy="29803725"/>
    <xdr:sp fLocksText="0">
      <xdr:nvSpPr>
        <xdr:cNvPr id="1173" name="Text Box 1"/>
        <xdr:cNvSpPr txBox="1">
          <a:spLocks noChangeArrowheads="1"/>
        </xdr:cNvSpPr>
      </xdr:nvSpPr>
      <xdr:spPr>
        <a:xfrm>
          <a:off x="3600450" y="207511650"/>
          <a:ext cx="0" cy="2980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208</xdr:row>
      <xdr:rowOff>0</xdr:rowOff>
    </xdr:from>
    <xdr:ext cx="0" cy="29803725"/>
    <xdr:sp fLocksText="0">
      <xdr:nvSpPr>
        <xdr:cNvPr id="1174" name="Text Box 1"/>
        <xdr:cNvSpPr txBox="1">
          <a:spLocks noChangeArrowheads="1"/>
        </xdr:cNvSpPr>
      </xdr:nvSpPr>
      <xdr:spPr>
        <a:xfrm>
          <a:off x="3600450" y="207511650"/>
          <a:ext cx="0" cy="2980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208</xdr:row>
      <xdr:rowOff>0</xdr:rowOff>
    </xdr:from>
    <xdr:ext cx="0" cy="29803725"/>
    <xdr:sp fLocksText="0">
      <xdr:nvSpPr>
        <xdr:cNvPr id="1175" name="Text Box 1"/>
        <xdr:cNvSpPr txBox="1">
          <a:spLocks noChangeArrowheads="1"/>
        </xdr:cNvSpPr>
      </xdr:nvSpPr>
      <xdr:spPr>
        <a:xfrm>
          <a:off x="3600450" y="207511650"/>
          <a:ext cx="0" cy="2980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208</xdr:row>
      <xdr:rowOff>0</xdr:rowOff>
    </xdr:from>
    <xdr:ext cx="0" cy="29803725"/>
    <xdr:sp fLocksText="0">
      <xdr:nvSpPr>
        <xdr:cNvPr id="1176" name="Text Box 1"/>
        <xdr:cNvSpPr txBox="1">
          <a:spLocks noChangeArrowheads="1"/>
        </xdr:cNvSpPr>
      </xdr:nvSpPr>
      <xdr:spPr>
        <a:xfrm>
          <a:off x="3600450" y="207511650"/>
          <a:ext cx="0" cy="2980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208</xdr:row>
      <xdr:rowOff>0</xdr:rowOff>
    </xdr:from>
    <xdr:ext cx="0" cy="29803725"/>
    <xdr:sp fLocksText="0">
      <xdr:nvSpPr>
        <xdr:cNvPr id="1177" name="Text Box 1"/>
        <xdr:cNvSpPr txBox="1">
          <a:spLocks noChangeArrowheads="1"/>
        </xdr:cNvSpPr>
      </xdr:nvSpPr>
      <xdr:spPr>
        <a:xfrm>
          <a:off x="3600450" y="207511650"/>
          <a:ext cx="0" cy="2980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208</xdr:row>
      <xdr:rowOff>0</xdr:rowOff>
    </xdr:from>
    <xdr:ext cx="0" cy="29803725"/>
    <xdr:sp fLocksText="0">
      <xdr:nvSpPr>
        <xdr:cNvPr id="1178" name="Text Box 1"/>
        <xdr:cNvSpPr txBox="1">
          <a:spLocks noChangeArrowheads="1"/>
        </xdr:cNvSpPr>
      </xdr:nvSpPr>
      <xdr:spPr>
        <a:xfrm>
          <a:off x="3600450" y="207511650"/>
          <a:ext cx="0" cy="2980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208</xdr:row>
      <xdr:rowOff>0</xdr:rowOff>
    </xdr:from>
    <xdr:ext cx="0" cy="29803725"/>
    <xdr:sp fLocksText="0">
      <xdr:nvSpPr>
        <xdr:cNvPr id="1179" name="Text Box 1"/>
        <xdr:cNvSpPr txBox="1">
          <a:spLocks noChangeArrowheads="1"/>
        </xdr:cNvSpPr>
      </xdr:nvSpPr>
      <xdr:spPr>
        <a:xfrm>
          <a:off x="3600450" y="207511650"/>
          <a:ext cx="0" cy="29803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210</xdr:row>
      <xdr:rowOff>0</xdr:rowOff>
    </xdr:from>
    <xdr:ext cx="0" cy="27793950"/>
    <xdr:sp fLocksText="0">
      <xdr:nvSpPr>
        <xdr:cNvPr id="1180" name="Text Box 1"/>
        <xdr:cNvSpPr txBox="1">
          <a:spLocks noChangeArrowheads="1"/>
        </xdr:cNvSpPr>
      </xdr:nvSpPr>
      <xdr:spPr>
        <a:xfrm>
          <a:off x="3600450" y="209521425"/>
          <a:ext cx="0" cy="2779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210</xdr:row>
      <xdr:rowOff>0</xdr:rowOff>
    </xdr:from>
    <xdr:ext cx="0" cy="27793950"/>
    <xdr:sp fLocksText="0">
      <xdr:nvSpPr>
        <xdr:cNvPr id="1181" name="Text Box 1"/>
        <xdr:cNvSpPr txBox="1">
          <a:spLocks noChangeArrowheads="1"/>
        </xdr:cNvSpPr>
      </xdr:nvSpPr>
      <xdr:spPr>
        <a:xfrm>
          <a:off x="3600450" y="209521425"/>
          <a:ext cx="0" cy="2779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210</xdr:row>
      <xdr:rowOff>0</xdr:rowOff>
    </xdr:from>
    <xdr:ext cx="0" cy="27793950"/>
    <xdr:sp fLocksText="0">
      <xdr:nvSpPr>
        <xdr:cNvPr id="1182" name="Text Box 1"/>
        <xdr:cNvSpPr txBox="1">
          <a:spLocks noChangeArrowheads="1"/>
        </xdr:cNvSpPr>
      </xdr:nvSpPr>
      <xdr:spPr>
        <a:xfrm>
          <a:off x="3600450" y="209521425"/>
          <a:ext cx="0" cy="2779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210</xdr:row>
      <xdr:rowOff>0</xdr:rowOff>
    </xdr:from>
    <xdr:ext cx="0" cy="27793950"/>
    <xdr:sp fLocksText="0">
      <xdr:nvSpPr>
        <xdr:cNvPr id="1183" name="Text Box 1"/>
        <xdr:cNvSpPr txBox="1">
          <a:spLocks noChangeArrowheads="1"/>
        </xdr:cNvSpPr>
      </xdr:nvSpPr>
      <xdr:spPr>
        <a:xfrm>
          <a:off x="3600450" y="209521425"/>
          <a:ext cx="0" cy="2779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210</xdr:row>
      <xdr:rowOff>0</xdr:rowOff>
    </xdr:from>
    <xdr:ext cx="0" cy="27793950"/>
    <xdr:sp fLocksText="0">
      <xdr:nvSpPr>
        <xdr:cNvPr id="1184" name="Text Box 1"/>
        <xdr:cNvSpPr txBox="1">
          <a:spLocks noChangeArrowheads="1"/>
        </xdr:cNvSpPr>
      </xdr:nvSpPr>
      <xdr:spPr>
        <a:xfrm>
          <a:off x="3600450" y="209521425"/>
          <a:ext cx="0" cy="2779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210</xdr:row>
      <xdr:rowOff>0</xdr:rowOff>
    </xdr:from>
    <xdr:ext cx="0" cy="27793950"/>
    <xdr:sp fLocksText="0">
      <xdr:nvSpPr>
        <xdr:cNvPr id="1185" name="Text Box 1"/>
        <xdr:cNvSpPr txBox="1">
          <a:spLocks noChangeArrowheads="1"/>
        </xdr:cNvSpPr>
      </xdr:nvSpPr>
      <xdr:spPr>
        <a:xfrm>
          <a:off x="3600450" y="209521425"/>
          <a:ext cx="0" cy="2779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210</xdr:row>
      <xdr:rowOff>0</xdr:rowOff>
    </xdr:from>
    <xdr:ext cx="0" cy="27793950"/>
    <xdr:sp fLocksText="0">
      <xdr:nvSpPr>
        <xdr:cNvPr id="1186" name="Text Box 1"/>
        <xdr:cNvSpPr txBox="1">
          <a:spLocks noChangeArrowheads="1"/>
        </xdr:cNvSpPr>
      </xdr:nvSpPr>
      <xdr:spPr>
        <a:xfrm>
          <a:off x="3600450" y="209521425"/>
          <a:ext cx="0" cy="2779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210</xdr:row>
      <xdr:rowOff>0</xdr:rowOff>
    </xdr:from>
    <xdr:ext cx="0" cy="27793950"/>
    <xdr:sp fLocksText="0">
      <xdr:nvSpPr>
        <xdr:cNvPr id="1187" name="Text Box 1"/>
        <xdr:cNvSpPr txBox="1">
          <a:spLocks noChangeArrowheads="1"/>
        </xdr:cNvSpPr>
      </xdr:nvSpPr>
      <xdr:spPr>
        <a:xfrm>
          <a:off x="3600450" y="209521425"/>
          <a:ext cx="0" cy="2779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210</xdr:row>
      <xdr:rowOff>0</xdr:rowOff>
    </xdr:from>
    <xdr:ext cx="0" cy="27793950"/>
    <xdr:sp fLocksText="0">
      <xdr:nvSpPr>
        <xdr:cNvPr id="1188" name="Text Box 1"/>
        <xdr:cNvSpPr txBox="1">
          <a:spLocks noChangeArrowheads="1"/>
        </xdr:cNvSpPr>
      </xdr:nvSpPr>
      <xdr:spPr>
        <a:xfrm>
          <a:off x="3600450" y="209521425"/>
          <a:ext cx="0" cy="2779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210</xdr:row>
      <xdr:rowOff>0</xdr:rowOff>
    </xdr:from>
    <xdr:ext cx="0" cy="27793950"/>
    <xdr:sp fLocksText="0">
      <xdr:nvSpPr>
        <xdr:cNvPr id="1189" name="Text Box 1"/>
        <xdr:cNvSpPr txBox="1">
          <a:spLocks noChangeArrowheads="1"/>
        </xdr:cNvSpPr>
      </xdr:nvSpPr>
      <xdr:spPr>
        <a:xfrm>
          <a:off x="3600450" y="209521425"/>
          <a:ext cx="0" cy="2779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210</xdr:row>
      <xdr:rowOff>0</xdr:rowOff>
    </xdr:from>
    <xdr:ext cx="0" cy="27793950"/>
    <xdr:sp fLocksText="0">
      <xdr:nvSpPr>
        <xdr:cNvPr id="1190" name="Text Box 1"/>
        <xdr:cNvSpPr txBox="1">
          <a:spLocks noChangeArrowheads="1"/>
        </xdr:cNvSpPr>
      </xdr:nvSpPr>
      <xdr:spPr>
        <a:xfrm>
          <a:off x="3600450" y="209521425"/>
          <a:ext cx="0" cy="2779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210</xdr:row>
      <xdr:rowOff>0</xdr:rowOff>
    </xdr:from>
    <xdr:ext cx="0" cy="27793950"/>
    <xdr:sp fLocksText="0">
      <xdr:nvSpPr>
        <xdr:cNvPr id="1191" name="Text Box 1"/>
        <xdr:cNvSpPr txBox="1">
          <a:spLocks noChangeArrowheads="1"/>
        </xdr:cNvSpPr>
      </xdr:nvSpPr>
      <xdr:spPr>
        <a:xfrm>
          <a:off x="3600450" y="209521425"/>
          <a:ext cx="0" cy="2779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210</xdr:row>
      <xdr:rowOff>0</xdr:rowOff>
    </xdr:from>
    <xdr:ext cx="0" cy="27793950"/>
    <xdr:sp fLocksText="0">
      <xdr:nvSpPr>
        <xdr:cNvPr id="1192" name="Text Box 1"/>
        <xdr:cNvSpPr txBox="1">
          <a:spLocks noChangeArrowheads="1"/>
        </xdr:cNvSpPr>
      </xdr:nvSpPr>
      <xdr:spPr>
        <a:xfrm>
          <a:off x="3600450" y="209521425"/>
          <a:ext cx="0" cy="2779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210</xdr:row>
      <xdr:rowOff>0</xdr:rowOff>
    </xdr:from>
    <xdr:ext cx="0" cy="27793950"/>
    <xdr:sp fLocksText="0">
      <xdr:nvSpPr>
        <xdr:cNvPr id="1193" name="Text Box 1"/>
        <xdr:cNvSpPr txBox="1">
          <a:spLocks noChangeArrowheads="1"/>
        </xdr:cNvSpPr>
      </xdr:nvSpPr>
      <xdr:spPr>
        <a:xfrm>
          <a:off x="3600450" y="209521425"/>
          <a:ext cx="0" cy="2779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210</xdr:row>
      <xdr:rowOff>0</xdr:rowOff>
    </xdr:from>
    <xdr:ext cx="0" cy="27793950"/>
    <xdr:sp fLocksText="0">
      <xdr:nvSpPr>
        <xdr:cNvPr id="1194" name="Text Box 1"/>
        <xdr:cNvSpPr txBox="1">
          <a:spLocks noChangeArrowheads="1"/>
        </xdr:cNvSpPr>
      </xdr:nvSpPr>
      <xdr:spPr>
        <a:xfrm>
          <a:off x="3600450" y="209521425"/>
          <a:ext cx="0" cy="2779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210</xdr:row>
      <xdr:rowOff>0</xdr:rowOff>
    </xdr:from>
    <xdr:ext cx="0" cy="27793950"/>
    <xdr:sp fLocksText="0">
      <xdr:nvSpPr>
        <xdr:cNvPr id="1195" name="Text Box 1"/>
        <xdr:cNvSpPr txBox="1">
          <a:spLocks noChangeArrowheads="1"/>
        </xdr:cNvSpPr>
      </xdr:nvSpPr>
      <xdr:spPr>
        <a:xfrm>
          <a:off x="3600450" y="209521425"/>
          <a:ext cx="0" cy="2779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210</xdr:row>
      <xdr:rowOff>0</xdr:rowOff>
    </xdr:from>
    <xdr:ext cx="0" cy="27793950"/>
    <xdr:sp fLocksText="0">
      <xdr:nvSpPr>
        <xdr:cNvPr id="1196" name="Text Box 1"/>
        <xdr:cNvSpPr txBox="1">
          <a:spLocks noChangeArrowheads="1"/>
        </xdr:cNvSpPr>
      </xdr:nvSpPr>
      <xdr:spPr>
        <a:xfrm>
          <a:off x="3600450" y="209521425"/>
          <a:ext cx="0" cy="2779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210</xdr:row>
      <xdr:rowOff>0</xdr:rowOff>
    </xdr:from>
    <xdr:ext cx="0" cy="27793950"/>
    <xdr:sp fLocksText="0">
      <xdr:nvSpPr>
        <xdr:cNvPr id="1197" name="Text Box 1"/>
        <xdr:cNvSpPr txBox="1">
          <a:spLocks noChangeArrowheads="1"/>
        </xdr:cNvSpPr>
      </xdr:nvSpPr>
      <xdr:spPr>
        <a:xfrm>
          <a:off x="3600450" y="209521425"/>
          <a:ext cx="0" cy="2779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210</xdr:row>
      <xdr:rowOff>0</xdr:rowOff>
    </xdr:from>
    <xdr:ext cx="0" cy="27793950"/>
    <xdr:sp fLocksText="0">
      <xdr:nvSpPr>
        <xdr:cNvPr id="1198" name="Text Box 1"/>
        <xdr:cNvSpPr txBox="1">
          <a:spLocks noChangeArrowheads="1"/>
        </xdr:cNvSpPr>
      </xdr:nvSpPr>
      <xdr:spPr>
        <a:xfrm>
          <a:off x="3600450" y="209521425"/>
          <a:ext cx="0" cy="2779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377</xdr:row>
      <xdr:rowOff>0</xdr:rowOff>
    </xdr:from>
    <xdr:ext cx="0" cy="97650300"/>
    <xdr:sp fLocksText="0">
      <xdr:nvSpPr>
        <xdr:cNvPr id="1199" name="Text Box 1"/>
        <xdr:cNvSpPr txBox="1">
          <a:spLocks noChangeArrowheads="1"/>
        </xdr:cNvSpPr>
      </xdr:nvSpPr>
      <xdr:spPr>
        <a:xfrm>
          <a:off x="3600450" y="392868150"/>
          <a:ext cx="0" cy="9765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377</xdr:row>
      <xdr:rowOff>0</xdr:rowOff>
    </xdr:from>
    <xdr:ext cx="0" cy="97650300"/>
    <xdr:sp fLocksText="0">
      <xdr:nvSpPr>
        <xdr:cNvPr id="1200" name="Text Box 1"/>
        <xdr:cNvSpPr txBox="1">
          <a:spLocks noChangeArrowheads="1"/>
        </xdr:cNvSpPr>
      </xdr:nvSpPr>
      <xdr:spPr>
        <a:xfrm>
          <a:off x="3600450" y="392868150"/>
          <a:ext cx="0" cy="9765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377</xdr:row>
      <xdr:rowOff>0</xdr:rowOff>
    </xdr:from>
    <xdr:ext cx="0" cy="97650300"/>
    <xdr:sp fLocksText="0">
      <xdr:nvSpPr>
        <xdr:cNvPr id="1201" name="Text Box 1"/>
        <xdr:cNvSpPr txBox="1">
          <a:spLocks noChangeArrowheads="1"/>
        </xdr:cNvSpPr>
      </xdr:nvSpPr>
      <xdr:spPr>
        <a:xfrm>
          <a:off x="3600450" y="392868150"/>
          <a:ext cx="0" cy="9765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377</xdr:row>
      <xdr:rowOff>0</xdr:rowOff>
    </xdr:from>
    <xdr:ext cx="0" cy="97650300"/>
    <xdr:sp fLocksText="0">
      <xdr:nvSpPr>
        <xdr:cNvPr id="1202" name="Text Box 1"/>
        <xdr:cNvSpPr txBox="1">
          <a:spLocks noChangeArrowheads="1"/>
        </xdr:cNvSpPr>
      </xdr:nvSpPr>
      <xdr:spPr>
        <a:xfrm>
          <a:off x="3600450" y="392868150"/>
          <a:ext cx="0" cy="9765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377</xdr:row>
      <xdr:rowOff>0</xdr:rowOff>
    </xdr:from>
    <xdr:ext cx="0" cy="97650300"/>
    <xdr:sp fLocksText="0">
      <xdr:nvSpPr>
        <xdr:cNvPr id="1203" name="Text Box 1"/>
        <xdr:cNvSpPr txBox="1">
          <a:spLocks noChangeArrowheads="1"/>
        </xdr:cNvSpPr>
      </xdr:nvSpPr>
      <xdr:spPr>
        <a:xfrm>
          <a:off x="3600450" y="392868150"/>
          <a:ext cx="0" cy="9765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377</xdr:row>
      <xdr:rowOff>0</xdr:rowOff>
    </xdr:from>
    <xdr:ext cx="0" cy="97650300"/>
    <xdr:sp fLocksText="0">
      <xdr:nvSpPr>
        <xdr:cNvPr id="1204" name="Text Box 1"/>
        <xdr:cNvSpPr txBox="1">
          <a:spLocks noChangeArrowheads="1"/>
        </xdr:cNvSpPr>
      </xdr:nvSpPr>
      <xdr:spPr>
        <a:xfrm>
          <a:off x="3600450" y="392868150"/>
          <a:ext cx="0" cy="9765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377</xdr:row>
      <xdr:rowOff>0</xdr:rowOff>
    </xdr:from>
    <xdr:ext cx="0" cy="97650300"/>
    <xdr:sp fLocksText="0">
      <xdr:nvSpPr>
        <xdr:cNvPr id="1205" name="Text Box 1"/>
        <xdr:cNvSpPr txBox="1">
          <a:spLocks noChangeArrowheads="1"/>
        </xdr:cNvSpPr>
      </xdr:nvSpPr>
      <xdr:spPr>
        <a:xfrm>
          <a:off x="3600450" y="392868150"/>
          <a:ext cx="0" cy="9765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377</xdr:row>
      <xdr:rowOff>0</xdr:rowOff>
    </xdr:from>
    <xdr:ext cx="0" cy="97650300"/>
    <xdr:sp fLocksText="0">
      <xdr:nvSpPr>
        <xdr:cNvPr id="1206" name="Text Box 1"/>
        <xdr:cNvSpPr txBox="1">
          <a:spLocks noChangeArrowheads="1"/>
        </xdr:cNvSpPr>
      </xdr:nvSpPr>
      <xdr:spPr>
        <a:xfrm>
          <a:off x="3600450" y="392868150"/>
          <a:ext cx="0" cy="9765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2638425</xdr:colOff>
      <xdr:row>377</xdr:row>
      <xdr:rowOff>0</xdr:rowOff>
    </xdr:from>
    <xdr:ext cx="0" cy="97650300"/>
    <xdr:sp fLocksText="0">
      <xdr:nvSpPr>
        <xdr:cNvPr id="1207" name="Text Box 1"/>
        <xdr:cNvSpPr txBox="1">
          <a:spLocks noChangeArrowheads="1"/>
        </xdr:cNvSpPr>
      </xdr:nvSpPr>
      <xdr:spPr>
        <a:xfrm>
          <a:off x="3600450" y="392868150"/>
          <a:ext cx="0" cy="9765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300</xdr:row>
      <xdr:rowOff>0</xdr:rowOff>
    </xdr:from>
    <xdr:ext cx="104775" cy="1581150"/>
    <xdr:sp fLocksText="0">
      <xdr:nvSpPr>
        <xdr:cNvPr id="1208" name="Text Box 1"/>
        <xdr:cNvSpPr txBox="1">
          <a:spLocks noChangeArrowheads="1"/>
        </xdr:cNvSpPr>
      </xdr:nvSpPr>
      <xdr:spPr>
        <a:xfrm>
          <a:off x="1447800" y="323392800"/>
          <a:ext cx="10477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300</xdr:row>
      <xdr:rowOff>0</xdr:rowOff>
    </xdr:from>
    <xdr:ext cx="104775" cy="1581150"/>
    <xdr:sp fLocksText="0">
      <xdr:nvSpPr>
        <xdr:cNvPr id="1209" name="Text Box 1"/>
        <xdr:cNvSpPr txBox="1">
          <a:spLocks noChangeArrowheads="1"/>
        </xdr:cNvSpPr>
      </xdr:nvSpPr>
      <xdr:spPr>
        <a:xfrm>
          <a:off x="1447800" y="323392800"/>
          <a:ext cx="10477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300</xdr:row>
      <xdr:rowOff>0</xdr:rowOff>
    </xdr:from>
    <xdr:ext cx="104775" cy="1581150"/>
    <xdr:sp fLocksText="0">
      <xdr:nvSpPr>
        <xdr:cNvPr id="1210" name="Text Box 1"/>
        <xdr:cNvSpPr txBox="1">
          <a:spLocks noChangeArrowheads="1"/>
        </xdr:cNvSpPr>
      </xdr:nvSpPr>
      <xdr:spPr>
        <a:xfrm>
          <a:off x="1447800" y="323392800"/>
          <a:ext cx="10477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300</xdr:row>
      <xdr:rowOff>0</xdr:rowOff>
    </xdr:from>
    <xdr:ext cx="104775" cy="1581150"/>
    <xdr:sp fLocksText="0">
      <xdr:nvSpPr>
        <xdr:cNvPr id="1211" name="Text Box 1"/>
        <xdr:cNvSpPr txBox="1">
          <a:spLocks noChangeArrowheads="1"/>
        </xdr:cNvSpPr>
      </xdr:nvSpPr>
      <xdr:spPr>
        <a:xfrm>
          <a:off x="1447800" y="323392800"/>
          <a:ext cx="10477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300</xdr:row>
      <xdr:rowOff>0</xdr:rowOff>
    </xdr:from>
    <xdr:ext cx="104775" cy="1581150"/>
    <xdr:sp fLocksText="0">
      <xdr:nvSpPr>
        <xdr:cNvPr id="1212" name="Text Box 1"/>
        <xdr:cNvSpPr txBox="1">
          <a:spLocks noChangeArrowheads="1"/>
        </xdr:cNvSpPr>
      </xdr:nvSpPr>
      <xdr:spPr>
        <a:xfrm>
          <a:off x="1447800" y="323392800"/>
          <a:ext cx="10477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300</xdr:row>
      <xdr:rowOff>0</xdr:rowOff>
    </xdr:from>
    <xdr:ext cx="104775" cy="1581150"/>
    <xdr:sp fLocksText="0">
      <xdr:nvSpPr>
        <xdr:cNvPr id="1213" name="Text Box 1"/>
        <xdr:cNvSpPr txBox="1">
          <a:spLocks noChangeArrowheads="1"/>
        </xdr:cNvSpPr>
      </xdr:nvSpPr>
      <xdr:spPr>
        <a:xfrm>
          <a:off x="1447800" y="323392800"/>
          <a:ext cx="10477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300</xdr:row>
      <xdr:rowOff>0</xdr:rowOff>
    </xdr:from>
    <xdr:ext cx="104775" cy="1581150"/>
    <xdr:sp fLocksText="0">
      <xdr:nvSpPr>
        <xdr:cNvPr id="1214" name="Text Box 1"/>
        <xdr:cNvSpPr txBox="1">
          <a:spLocks noChangeArrowheads="1"/>
        </xdr:cNvSpPr>
      </xdr:nvSpPr>
      <xdr:spPr>
        <a:xfrm>
          <a:off x="1447800" y="323392800"/>
          <a:ext cx="10477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300</xdr:row>
      <xdr:rowOff>0</xdr:rowOff>
    </xdr:from>
    <xdr:ext cx="104775" cy="1581150"/>
    <xdr:sp fLocksText="0">
      <xdr:nvSpPr>
        <xdr:cNvPr id="1215" name="Text Box 1"/>
        <xdr:cNvSpPr txBox="1">
          <a:spLocks noChangeArrowheads="1"/>
        </xdr:cNvSpPr>
      </xdr:nvSpPr>
      <xdr:spPr>
        <a:xfrm>
          <a:off x="1447800" y="323392800"/>
          <a:ext cx="10477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300</xdr:row>
      <xdr:rowOff>0</xdr:rowOff>
    </xdr:from>
    <xdr:ext cx="104775" cy="1581150"/>
    <xdr:sp fLocksText="0">
      <xdr:nvSpPr>
        <xdr:cNvPr id="1216" name="Text Box 1"/>
        <xdr:cNvSpPr txBox="1">
          <a:spLocks noChangeArrowheads="1"/>
        </xdr:cNvSpPr>
      </xdr:nvSpPr>
      <xdr:spPr>
        <a:xfrm>
          <a:off x="1447800" y="323392800"/>
          <a:ext cx="10477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300</xdr:row>
      <xdr:rowOff>0</xdr:rowOff>
    </xdr:from>
    <xdr:ext cx="104775" cy="1581150"/>
    <xdr:sp fLocksText="0">
      <xdr:nvSpPr>
        <xdr:cNvPr id="1217" name="Text Box 1"/>
        <xdr:cNvSpPr txBox="1">
          <a:spLocks noChangeArrowheads="1"/>
        </xdr:cNvSpPr>
      </xdr:nvSpPr>
      <xdr:spPr>
        <a:xfrm>
          <a:off x="1447800" y="323392800"/>
          <a:ext cx="10477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300</xdr:row>
      <xdr:rowOff>0</xdr:rowOff>
    </xdr:from>
    <xdr:ext cx="104775" cy="1581150"/>
    <xdr:sp fLocksText="0">
      <xdr:nvSpPr>
        <xdr:cNvPr id="1218" name="Text Box 1"/>
        <xdr:cNvSpPr txBox="1">
          <a:spLocks noChangeArrowheads="1"/>
        </xdr:cNvSpPr>
      </xdr:nvSpPr>
      <xdr:spPr>
        <a:xfrm>
          <a:off x="1447800" y="323392800"/>
          <a:ext cx="10477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300</xdr:row>
      <xdr:rowOff>0</xdr:rowOff>
    </xdr:from>
    <xdr:ext cx="104775" cy="1581150"/>
    <xdr:sp fLocksText="0">
      <xdr:nvSpPr>
        <xdr:cNvPr id="1219" name="Text Box 1"/>
        <xdr:cNvSpPr txBox="1">
          <a:spLocks noChangeArrowheads="1"/>
        </xdr:cNvSpPr>
      </xdr:nvSpPr>
      <xdr:spPr>
        <a:xfrm>
          <a:off x="1447800" y="323392800"/>
          <a:ext cx="10477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300</xdr:row>
      <xdr:rowOff>0</xdr:rowOff>
    </xdr:from>
    <xdr:ext cx="104775" cy="1581150"/>
    <xdr:sp fLocksText="0">
      <xdr:nvSpPr>
        <xdr:cNvPr id="1220" name="Text Box 1"/>
        <xdr:cNvSpPr txBox="1">
          <a:spLocks noChangeArrowheads="1"/>
        </xdr:cNvSpPr>
      </xdr:nvSpPr>
      <xdr:spPr>
        <a:xfrm>
          <a:off x="1447800" y="323392800"/>
          <a:ext cx="10477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300</xdr:row>
      <xdr:rowOff>0</xdr:rowOff>
    </xdr:from>
    <xdr:ext cx="104775" cy="1581150"/>
    <xdr:sp fLocksText="0">
      <xdr:nvSpPr>
        <xdr:cNvPr id="1221" name="Text Box 1"/>
        <xdr:cNvSpPr txBox="1">
          <a:spLocks noChangeArrowheads="1"/>
        </xdr:cNvSpPr>
      </xdr:nvSpPr>
      <xdr:spPr>
        <a:xfrm>
          <a:off x="1447800" y="323392800"/>
          <a:ext cx="10477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300</xdr:row>
      <xdr:rowOff>0</xdr:rowOff>
    </xdr:from>
    <xdr:ext cx="104775" cy="1581150"/>
    <xdr:sp fLocksText="0">
      <xdr:nvSpPr>
        <xdr:cNvPr id="1222" name="Text Box 1"/>
        <xdr:cNvSpPr txBox="1">
          <a:spLocks noChangeArrowheads="1"/>
        </xdr:cNvSpPr>
      </xdr:nvSpPr>
      <xdr:spPr>
        <a:xfrm>
          <a:off x="1447800" y="323392800"/>
          <a:ext cx="10477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300</xdr:row>
      <xdr:rowOff>0</xdr:rowOff>
    </xdr:from>
    <xdr:ext cx="104775" cy="1581150"/>
    <xdr:sp fLocksText="0">
      <xdr:nvSpPr>
        <xdr:cNvPr id="1223" name="Text Box 1"/>
        <xdr:cNvSpPr txBox="1">
          <a:spLocks noChangeArrowheads="1"/>
        </xdr:cNvSpPr>
      </xdr:nvSpPr>
      <xdr:spPr>
        <a:xfrm>
          <a:off x="1447800" y="323392800"/>
          <a:ext cx="10477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300</xdr:row>
      <xdr:rowOff>0</xdr:rowOff>
    </xdr:from>
    <xdr:ext cx="104775" cy="1581150"/>
    <xdr:sp fLocksText="0">
      <xdr:nvSpPr>
        <xdr:cNvPr id="1224" name="Text Box 1"/>
        <xdr:cNvSpPr txBox="1">
          <a:spLocks noChangeArrowheads="1"/>
        </xdr:cNvSpPr>
      </xdr:nvSpPr>
      <xdr:spPr>
        <a:xfrm>
          <a:off x="1447800" y="323392800"/>
          <a:ext cx="10477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300</xdr:row>
      <xdr:rowOff>0</xdr:rowOff>
    </xdr:from>
    <xdr:ext cx="104775" cy="1581150"/>
    <xdr:sp fLocksText="0">
      <xdr:nvSpPr>
        <xdr:cNvPr id="1225" name="Text Box 1"/>
        <xdr:cNvSpPr txBox="1">
          <a:spLocks noChangeArrowheads="1"/>
        </xdr:cNvSpPr>
      </xdr:nvSpPr>
      <xdr:spPr>
        <a:xfrm>
          <a:off x="1447800" y="323392800"/>
          <a:ext cx="10477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300</xdr:row>
      <xdr:rowOff>0</xdr:rowOff>
    </xdr:from>
    <xdr:ext cx="104775" cy="1581150"/>
    <xdr:sp fLocksText="0">
      <xdr:nvSpPr>
        <xdr:cNvPr id="1226" name="Text Box 1"/>
        <xdr:cNvSpPr txBox="1">
          <a:spLocks noChangeArrowheads="1"/>
        </xdr:cNvSpPr>
      </xdr:nvSpPr>
      <xdr:spPr>
        <a:xfrm>
          <a:off x="1447800" y="323392800"/>
          <a:ext cx="10477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300</xdr:row>
      <xdr:rowOff>0</xdr:rowOff>
    </xdr:from>
    <xdr:ext cx="104775" cy="1581150"/>
    <xdr:sp fLocksText="0">
      <xdr:nvSpPr>
        <xdr:cNvPr id="1227" name="Text Box 1"/>
        <xdr:cNvSpPr txBox="1">
          <a:spLocks noChangeArrowheads="1"/>
        </xdr:cNvSpPr>
      </xdr:nvSpPr>
      <xdr:spPr>
        <a:xfrm>
          <a:off x="1447800" y="323392800"/>
          <a:ext cx="10477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291</xdr:row>
      <xdr:rowOff>0</xdr:rowOff>
    </xdr:from>
    <xdr:ext cx="104775" cy="1000125"/>
    <xdr:sp fLocksText="0">
      <xdr:nvSpPr>
        <xdr:cNvPr id="1228" name="Text Box 1"/>
        <xdr:cNvSpPr txBox="1">
          <a:spLocks noChangeArrowheads="1"/>
        </xdr:cNvSpPr>
      </xdr:nvSpPr>
      <xdr:spPr>
        <a:xfrm>
          <a:off x="1447800" y="312115200"/>
          <a:ext cx="1047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291</xdr:row>
      <xdr:rowOff>0</xdr:rowOff>
    </xdr:from>
    <xdr:ext cx="104775" cy="1000125"/>
    <xdr:sp fLocksText="0">
      <xdr:nvSpPr>
        <xdr:cNvPr id="1229" name="Text Box 1"/>
        <xdr:cNvSpPr txBox="1">
          <a:spLocks noChangeArrowheads="1"/>
        </xdr:cNvSpPr>
      </xdr:nvSpPr>
      <xdr:spPr>
        <a:xfrm>
          <a:off x="1447800" y="312115200"/>
          <a:ext cx="1047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291</xdr:row>
      <xdr:rowOff>0</xdr:rowOff>
    </xdr:from>
    <xdr:ext cx="104775" cy="1000125"/>
    <xdr:sp fLocksText="0">
      <xdr:nvSpPr>
        <xdr:cNvPr id="1230" name="Text Box 1"/>
        <xdr:cNvSpPr txBox="1">
          <a:spLocks noChangeArrowheads="1"/>
        </xdr:cNvSpPr>
      </xdr:nvSpPr>
      <xdr:spPr>
        <a:xfrm>
          <a:off x="1447800" y="312115200"/>
          <a:ext cx="1047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291</xdr:row>
      <xdr:rowOff>0</xdr:rowOff>
    </xdr:from>
    <xdr:ext cx="104775" cy="1000125"/>
    <xdr:sp fLocksText="0">
      <xdr:nvSpPr>
        <xdr:cNvPr id="1231" name="Text Box 1"/>
        <xdr:cNvSpPr txBox="1">
          <a:spLocks noChangeArrowheads="1"/>
        </xdr:cNvSpPr>
      </xdr:nvSpPr>
      <xdr:spPr>
        <a:xfrm>
          <a:off x="1447800" y="312115200"/>
          <a:ext cx="1047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291</xdr:row>
      <xdr:rowOff>0</xdr:rowOff>
    </xdr:from>
    <xdr:ext cx="104775" cy="1000125"/>
    <xdr:sp fLocksText="0">
      <xdr:nvSpPr>
        <xdr:cNvPr id="1232" name="Text Box 1"/>
        <xdr:cNvSpPr txBox="1">
          <a:spLocks noChangeArrowheads="1"/>
        </xdr:cNvSpPr>
      </xdr:nvSpPr>
      <xdr:spPr>
        <a:xfrm>
          <a:off x="1447800" y="312115200"/>
          <a:ext cx="1047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291</xdr:row>
      <xdr:rowOff>0</xdr:rowOff>
    </xdr:from>
    <xdr:ext cx="104775" cy="1000125"/>
    <xdr:sp fLocksText="0">
      <xdr:nvSpPr>
        <xdr:cNvPr id="1233" name="Text Box 1"/>
        <xdr:cNvSpPr txBox="1">
          <a:spLocks noChangeArrowheads="1"/>
        </xdr:cNvSpPr>
      </xdr:nvSpPr>
      <xdr:spPr>
        <a:xfrm>
          <a:off x="1447800" y="312115200"/>
          <a:ext cx="1047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291</xdr:row>
      <xdr:rowOff>0</xdr:rowOff>
    </xdr:from>
    <xdr:ext cx="104775" cy="1000125"/>
    <xdr:sp fLocksText="0">
      <xdr:nvSpPr>
        <xdr:cNvPr id="1234" name="Text Box 1"/>
        <xdr:cNvSpPr txBox="1">
          <a:spLocks noChangeArrowheads="1"/>
        </xdr:cNvSpPr>
      </xdr:nvSpPr>
      <xdr:spPr>
        <a:xfrm>
          <a:off x="1447800" y="312115200"/>
          <a:ext cx="1047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291</xdr:row>
      <xdr:rowOff>0</xdr:rowOff>
    </xdr:from>
    <xdr:ext cx="104775" cy="1000125"/>
    <xdr:sp fLocksText="0">
      <xdr:nvSpPr>
        <xdr:cNvPr id="1235" name="Text Box 1"/>
        <xdr:cNvSpPr txBox="1">
          <a:spLocks noChangeArrowheads="1"/>
        </xdr:cNvSpPr>
      </xdr:nvSpPr>
      <xdr:spPr>
        <a:xfrm>
          <a:off x="1447800" y="312115200"/>
          <a:ext cx="1047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291</xdr:row>
      <xdr:rowOff>0</xdr:rowOff>
    </xdr:from>
    <xdr:ext cx="104775" cy="1000125"/>
    <xdr:sp fLocksText="0">
      <xdr:nvSpPr>
        <xdr:cNvPr id="1236" name="Text Box 1"/>
        <xdr:cNvSpPr txBox="1">
          <a:spLocks noChangeArrowheads="1"/>
        </xdr:cNvSpPr>
      </xdr:nvSpPr>
      <xdr:spPr>
        <a:xfrm>
          <a:off x="1447800" y="312115200"/>
          <a:ext cx="1047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291</xdr:row>
      <xdr:rowOff>0</xdr:rowOff>
    </xdr:from>
    <xdr:ext cx="104775" cy="1000125"/>
    <xdr:sp fLocksText="0">
      <xdr:nvSpPr>
        <xdr:cNvPr id="1237" name="Text Box 1"/>
        <xdr:cNvSpPr txBox="1">
          <a:spLocks noChangeArrowheads="1"/>
        </xdr:cNvSpPr>
      </xdr:nvSpPr>
      <xdr:spPr>
        <a:xfrm>
          <a:off x="1447800" y="312115200"/>
          <a:ext cx="1047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291</xdr:row>
      <xdr:rowOff>0</xdr:rowOff>
    </xdr:from>
    <xdr:ext cx="104775" cy="1000125"/>
    <xdr:sp fLocksText="0">
      <xdr:nvSpPr>
        <xdr:cNvPr id="1238" name="Text Box 1"/>
        <xdr:cNvSpPr txBox="1">
          <a:spLocks noChangeArrowheads="1"/>
        </xdr:cNvSpPr>
      </xdr:nvSpPr>
      <xdr:spPr>
        <a:xfrm>
          <a:off x="1447800" y="312115200"/>
          <a:ext cx="1047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291</xdr:row>
      <xdr:rowOff>0</xdr:rowOff>
    </xdr:from>
    <xdr:ext cx="104775" cy="1000125"/>
    <xdr:sp fLocksText="0">
      <xdr:nvSpPr>
        <xdr:cNvPr id="1239" name="Text Box 1"/>
        <xdr:cNvSpPr txBox="1">
          <a:spLocks noChangeArrowheads="1"/>
        </xdr:cNvSpPr>
      </xdr:nvSpPr>
      <xdr:spPr>
        <a:xfrm>
          <a:off x="1447800" y="312115200"/>
          <a:ext cx="1047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291</xdr:row>
      <xdr:rowOff>0</xdr:rowOff>
    </xdr:from>
    <xdr:ext cx="104775" cy="1000125"/>
    <xdr:sp fLocksText="0">
      <xdr:nvSpPr>
        <xdr:cNvPr id="1240" name="Text Box 1"/>
        <xdr:cNvSpPr txBox="1">
          <a:spLocks noChangeArrowheads="1"/>
        </xdr:cNvSpPr>
      </xdr:nvSpPr>
      <xdr:spPr>
        <a:xfrm>
          <a:off x="1447800" y="312115200"/>
          <a:ext cx="1047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291</xdr:row>
      <xdr:rowOff>0</xdr:rowOff>
    </xdr:from>
    <xdr:ext cx="104775" cy="1000125"/>
    <xdr:sp fLocksText="0">
      <xdr:nvSpPr>
        <xdr:cNvPr id="1241" name="Text Box 1"/>
        <xdr:cNvSpPr txBox="1">
          <a:spLocks noChangeArrowheads="1"/>
        </xdr:cNvSpPr>
      </xdr:nvSpPr>
      <xdr:spPr>
        <a:xfrm>
          <a:off x="1447800" y="312115200"/>
          <a:ext cx="1047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291</xdr:row>
      <xdr:rowOff>0</xdr:rowOff>
    </xdr:from>
    <xdr:ext cx="104775" cy="1000125"/>
    <xdr:sp fLocksText="0">
      <xdr:nvSpPr>
        <xdr:cNvPr id="1242" name="Text Box 1"/>
        <xdr:cNvSpPr txBox="1">
          <a:spLocks noChangeArrowheads="1"/>
        </xdr:cNvSpPr>
      </xdr:nvSpPr>
      <xdr:spPr>
        <a:xfrm>
          <a:off x="1447800" y="312115200"/>
          <a:ext cx="1047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291</xdr:row>
      <xdr:rowOff>0</xdr:rowOff>
    </xdr:from>
    <xdr:ext cx="104775" cy="1000125"/>
    <xdr:sp fLocksText="0">
      <xdr:nvSpPr>
        <xdr:cNvPr id="1243" name="Text Box 1"/>
        <xdr:cNvSpPr txBox="1">
          <a:spLocks noChangeArrowheads="1"/>
        </xdr:cNvSpPr>
      </xdr:nvSpPr>
      <xdr:spPr>
        <a:xfrm>
          <a:off x="1447800" y="312115200"/>
          <a:ext cx="1047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291</xdr:row>
      <xdr:rowOff>0</xdr:rowOff>
    </xdr:from>
    <xdr:ext cx="104775" cy="1000125"/>
    <xdr:sp fLocksText="0">
      <xdr:nvSpPr>
        <xdr:cNvPr id="1244" name="Text Box 1"/>
        <xdr:cNvSpPr txBox="1">
          <a:spLocks noChangeArrowheads="1"/>
        </xdr:cNvSpPr>
      </xdr:nvSpPr>
      <xdr:spPr>
        <a:xfrm>
          <a:off x="1447800" y="312115200"/>
          <a:ext cx="1047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291</xdr:row>
      <xdr:rowOff>0</xdr:rowOff>
    </xdr:from>
    <xdr:ext cx="104775" cy="1000125"/>
    <xdr:sp fLocksText="0">
      <xdr:nvSpPr>
        <xdr:cNvPr id="1245" name="Text Box 1"/>
        <xdr:cNvSpPr txBox="1">
          <a:spLocks noChangeArrowheads="1"/>
        </xdr:cNvSpPr>
      </xdr:nvSpPr>
      <xdr:spPr>
        <a:xfrm>
          <a:off x="1447800" y="312115200"/>
          <a:ext cx="1047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291</xdr:row>
      <xdr:rowOff>0</xdr:rowOff>
    </xdr:from>
    <xdr:ext cx="104775" cy="1000125"/>
    <xdr:sp fLocksText="0">
      <xdr:nvSpPr>
        <xdr:cNvPr id="1246" name="Text Box 1"/>
        <xdr:cNvSpPr txBox="1">
          <a:spLocks noChangeArrowheads="1"/>
        </xdr:cNvSpPr>
      </xdr:nvSpPr>
      <xdr:spPr>
        <a:xfrm>
          <a:off x="1447800" y="312115200"/>
          <a:ext cx="1047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291</xdr:row>
      <xdr:rowOff>0</xdr:rowOff>
    </xdr:from>
    <xdr:ext cx="104775" cy="1000125"/>
    <xdr:sp fLocksText="0">
      <xdr:nvSpPr>
        <xdr:cNvPr id="1247" name="Text Box 1"/>
        <xdr:cNvSpPr txBox="1">
          <a:spLocks noChangeArrowheads="1"/>
        </xdr:cNvSpPr>
      </xdr:nvSpPr>
      <xdr:spPr>
        <a:xfrm>
          <a:off x="1447800" y="312115200"/>
          <a:ext cx="1047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862750"/>
    <xdr:sp fLocksText="0">
      <xdr:nvSpPr>
        <xdr:cNvPr id="1248" name="Text Box 1"/>
        <xdr:cNvSpPr txBox="1">
          <a:spLocks noChangeArrowheads="1"/>
        </xdr:cNvSpPr>
      </xdr:nvSpPr>
      <xdr:spPr>
        <a:xfrm>
          <a:off x="1447800" y="290655375"/>
          <a:ext cx="104775" cy="44862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862750"/>
    <xdr:sp fLocksText="0">
      <xdr:nvSpPr>
        <xdr:cNvPr id="1249" name="Text Box 1"/>
        <xdr:cNvSpPr txBox="1">
          <a:spLocks noChangeArrowheads="1"/>
        </xdr:cNvSpPr>
      </xdr:nvSpPr>
      <xdr:spPr>
        <a:xfrm>
          <a:off x="1447800" y="290655375"/>
          <a:ext cx="104775" cy="44862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862750"/>
    <xdr:sp fLocksText="0">
      <xdr:nvSpPr>
        <xdr:cNvPr id="1250" name="Text Box 1"/>
        <xdr:cNvSpPr txBox="1">
          <a:spLocks noChangeArrowheads="1"/>
        </xdr:cNvSpPr>
      </xdr:nvSpPr>
      <xdr:spPr>
        <a:xfrm>
          <a:off x="1447800" y="290655375"/>
          <a:ext cx="104775" cy="44862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862750"/>
    <xdr:sp fLocksText="0">
      <xdr:nvSpPr>
        <xdr:cNvPr id="1251" name="Text Box 1"/>
        <xdr:cNvSpPr txBox="1">
          <a:spLocks noChangeArrowheads="1"/>
        </xdr:cNvSpPr>
      </xdr:nvSpPr>
      <xdr:spPr>
        <a:xfrm>
          <a:off x="1447800" y="290655375"/>
          <a:ext cx="104775" cy="44862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862750"/>
    <xdr:sp fLocksText="0">
      <xdr:nvSpPr>
        <xdr:cNvPr id="1252" name="Text Box 1"/>
        <xdr:cNvSpPr txBox="1">
          <a:spLocks noChangeArrowheads="1"/>
        </xdr:cNvSpPr>
      </xdr:nvSpPr>
      <xdr:spPr>
        <a:xfrm>
          <a:off x="1447800" y="290655375"/>
          <a:ext cx="104775" cy="44862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862750"/>
    <xdr:sp fLocksText="0">
      <xdr:nvSpPr>
        <xdr:cNvPr id="1253" name="Text Box 1"/>
        <xdr:cNvSpPr txBox="1">
          <a:spLocks noChangeArrowheads="1"/>
        </xdr:cNvSpPr>
      </xdr:nvSpPr>
      <xdr:spPr>
        <a:xfrm>
          <a:off x="1447800" y="290655375"/>
          <a:ext cx="104775" cy="44862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862750"/>
    <xdr:sp fLocksText="0">
      <xdr:nvSpPr>
        <xdr:cNvPr id="1254" name="Text Box 1"/>
        <xdr:cNvSpPr txBox="1">
          <a:spLocks noChangeArrowheads="1"/>
        </xdr:cNvSpPr>
      </xdr:nvSpPr>
      <xdr:spPr>
        <a:xfrm>
          <a:off x="1447800" y="290655375"/>
          <a:ext cx="104775" cy="44862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757975"/>
    <xdr:sp fLocksText="0">
      <xdr:nvSpPr>
        <xdr:cNvPr id="1255" name="Text Box 1"/>
        <xdr:cNvSpPr txBox="1">
          <a:spLocks noChangeArrowheads="1"/>
        </xdr:cNvSpPr>
      </xdr:nvSpPr>
      <xdr:spPr>
        <a:xfrm>
          <a:off x="1447800" y="290655375"/>
          <a:ext cx="104775" cy="4475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757975"/>
    <xdr:sp fLocksText="0">
      <xdr:nvSpPr>
        <xdr:cNvPr id="1256" name="Text Box 1"/>
        <xdr:cNvSpPr txBox="1">
          <a:spLocks noChangeArrowheads="1"/>
        </xdr:cNvSpPr>
      </xdr:nvSpPr>
      <xdr:spPr>
        <a:xfrm>
          <a:off x="1447800" y="290655375"/>
          <a:ext cx="104775" cy="4475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757975"/>
    <xdr:sp fLocksText="0">
      <xdr:nvSpPr>
        <xdr:cNvPr id="1257" name="Text Box 1"/>
        <xdr:cNvSpPr txBox="1">
          <a:spLocks noChangeArrowheads="1"/>
        </xdr:cNvSpPr>
      </xdr:nvSpPr>
      <xdr:spPr>
        <a:xfrm>
          <a:off x="1447800" y="290655375"/>
          <a:ext cx="104775" cy="4475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757975"/>
    <xdr:sp fLocksText="0">
      <xdr:nvSpPr>
        <xdr:cNvPr id="1258" name="Text Box 1"/>
        <xdr:cNvSpPr txBox="1">
          <a:spLocks noChangeArrowheads="1"/>
        </xdr:cNvSpPr>
      </xdr:nvSpPr>
      <xdr:spPr>
        <a:xfrm>
          <a:off x="1447800" y="290655375"/>
          <a:ext cx="104775" cy="4475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757975"/>
    <xdr:sp fLocksText="0">
      <xdr:nvSpPr>
        <xdr:cNvPr id="1259" name="Text Box 1"/>
        <xdr:cNvSpPr txBox="1">
          <a:spLocks noChangeArrowheads="1"/>
        </xdr:cNvSpPr>
      </xdr:nvSpPr>
      <xdr:spPr>
        <a:xfrm>
          <a:off x="1447800" y="290655375"/>
          <a:ext cx="104775" cy="4475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862750"/>
    <xdr:sp fLocksText="0">
      <xdr:nvSpPr>
        <xdr:cNvPr id="1260" name="Text Box 1"/>
        <xdr:cNvSpPr txBox="1">
          <a:spLocks noChangeArrowheads="1"/>
        </xdr:cNvSpPr>
      </xdr:nvSpPr>
      <xdr:spPr>
        <a:xfrm>
          <a:off x="1447800" y="290655375"/>
          <a:ext cx="104775" cy="44862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862750"/>
    <xdr:sp fLocksText="0">
      <xdr:nvSpPr>
        <xdr:cNvPr id="1261" name="Text Box 1"/>
        <xdr:cNvSpPr txBox="1">
          <a:spLocks noChangeArrowheads="1"/>
        </xdr:cNvSpPr>
      </xdr:nvSpPr>
      <xdr:spPr>
        <a:xfrm>
          <a:off x="1447800" y="290655375"/>
          <a:ext cx="104775" cy="44862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757975"/>
    <xdr:sp fLocksText="0">
      <xdr:nvSpPr>
        <xdr:cNvPr id="1262" name="Text Box 1"/>
        <xdr:cNvSpPr txBox="1">
          <a:spLocks noChangeArrowheads="1"/>
        </xdr:cNvSpPr>
      </xdr:nvSpPr>
      <xdr:spPr>
        <a:xfrm>
          <a:off x="1447800" y="290655375"/>
          <a:ext cx="104775" cy="4475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757975"/>
    <xdr:sp fLocksText="0">
      <xdr:nvSpPr>
        <xdr:cNvPr id="1263" name="Text Box 1"/>
        <xdr:cNvSpPr txBox="1">
          <a:spLocks noChangeArrowheads="1"/>
        </xdr:cNvSpPr>
      </xdr:nvSpPr>
      <xdr:spPr>
        <a:xfrm>
          <a:off x="1447800" y="290655375"/>
          <a:ext cx="104775" cy="4475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757975"/>
    <xdr:sp fLocksText="0">
      <xdr:nvSpPr>
        <xdr:cNvPr id="1264" name="Text Box 1"/>
        <xdr:cNvSpPr txBox="1">
          <a:spLocks noChangeArrowheads="1"/>
        </xdr:cNvSpPr>
      </xdr:nvSpPr>
      <xdr:spPr>
        <a:xfrm>
          <a:off x="1447800" y="290655375"/>
          <a:ext cx="104775" cy="4475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757975"/>
    <xdr:sp fLocksText="0">
      <xdr:nvSpPr>
        <xdr:cNvPr id="1265" name="Text Box 1"/>
        <xdr:cNvSpPr txBox="1">
          <a:spLocks noChangeArrowheads="1"/>
        </xdr:cNvSpPr>
      </xdr:nvSpPr>
      <xdr:spPr>
        <a:xfrm>
          <a:off x="1447800" y="290655375"/>
          <a:ext cx="104775" cy="4475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757975"/>
    <xdr:sp fLocksText="0">
      <xdr:nvSpPr>
        <xdr:cNvPr id="1266" name="Text Box 1"/>
        <xdr:cNvSpPr txBox="1">
          <a:spLocks noChangeArrowheads="1"/>
        </xdr:cNvSpPr>
      </xdr:nvSpPr>
      <xdr:spPr>
        <a:xfrm>
          <a:off x="1447800" y="290655375"/>
          <a:ext cx="104775" cy="4475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757975"/>
    <xdr:sp fLocksText="0">
      <xdr:nvSpPr>
        <xdr:cNvPr id="1267" name="Text Box 1"/>
        <xdr:cNvSpPr txBox="1">
          <a:spLocks noChangeArrowheads="1"/>
        </xdr:cNvSpPr>
      </xdr:nvSpPr>
      <xdr:spPr>
        <a:xfrm>
          <a:off x="1447800" y="290655375"/>
          <a:ext cx="104775" cy="4475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757975"/>
    <xdr:sp fLocksText="0">
      <xdr:nvSpPr>
        <xdr:cNvPr id="1268" name="Text Box 1"/>
        <xdr:cNvSpPr txBox="1">
          <a:spLocks noChangeArrowheads="1"/>
        </xdr:cNvSpPr>
      </xdr:nvSpPr>
      <xdr:spPr>
        <a:xfrm>
          <a:off x="1447800" y="290655375"/>
          <a:ext cx="104775" cy="4475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757975"/>
    <xdr:sp fLocksText="0">
      <xdr:nvSpPr>
        <xdr:cNvPr id="1269" name="Text Box 1"/>
        <xdr:cNvSpPr txBox="1">
          <a:spLocks noChangeArrowheads="1"/>
        </xdr:cNvSpPr>
      </xdr:nvSpPr>
      <xdr:spPr>
        <a:xfrm>
          <a:off x="1447800" y="290655375"/>
          <a:ext cx="104775" cy="4475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757975"/>
    <xdr:sp fLocksText="0">
      <xdr:nvSpPr>
        <xdr:cNvPr id="1270" name="Text Box 1"/>
        <xdr:cNvSpPr txBox="1">
          <a:spLocks noChangeArrowheads="1"/>
        </xdr:cNvSpPr>
      </xdr:nvSpPr>
      <xdr:spPr>
        <a:xfrm>
          <a:off x="1447800" y="290655375"/>
          <a:ext cx="104775" cy="4475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757975"/>
    <xdr:sp fLocksText="0">
      <xdr:nvSpPr>
        <xdr:cNvPr id="1271" name="Text Box 1"/>
        <xdr:cNvSpPr txBox="1">
          <a:spLocks noChangeArrowheads="1"/>
        </xdr:cNvSpPr>
      </xdr:nvSpPr>
      <xdr:spPr>
        <a:xfrm>
          <a:off x="1447800" y="290655375"/>
          <a:ext cx="104775" cy="4475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757975"/>
    <xdr:sp fLocksText="0">
      <xdr:nvSpPr>
        <xdr:cNvPr id="1272" name="Text Box 1"/>
        <xdr:cNvSpPr txBox="1">
          <a:spLocks noChangeArrowheads="1"/>
        </xdr:cNvSpPr>
      </xdr:nvSpPr>
      <xdr:spPr>
        <a:xfrm>
          <a:off x="1447800" y="290655375"/>
          <a:ext cx="104775" cy="4475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757975"/>
    <xdr:sp fLocksText="0">
      <xdr:nvSpPr>
        <xdr:cNvPr id="1273" name="Text Box 1"/>
        <xdr:cNvSpPr txBox="1">
          <a:spLocks noChangeArrowheads="1"/>
        </xdr:cNvSpPr>
      </xdr:nvSpPr>
      <xdr:spPr>
        <a:xfrm>
          <a:off x="1447800" y="290655375"/>
          <a:ext cx="104775" cy="4475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757975"/>
    <xdr:sp fLocksText="0">
      <xdr:nvSpPr>
        <xdr:cNvPr id="1274" name="Text Box 1"/>
        <xdr:cNvSpPr txBox="1">
          <a:spLocks noChangeArrowheads="1"/>
        </xdr:cNvSpPr>
      </xdr:nvSpPr>
      <xdr:spPr>
        <a:xfrm>
          <a:off x="1447800" y="290655375"/>
          <a:ext cx="104775" cy="4475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757975"/>
    <xdr:sp fLocksText="0">
      <xdr:nvSpPr>
        <xdr:cNvPr id="1275" name="Text Box 1"/>
        <xdr:cNvSpPr txBox="1">
          <a:spLocks noChangeArrowheads="1"/>
        </xdr:cNvSpPr>
      </xdr:nvSpPr>
      <xdr:spPr>
        <a:xfrm>
          <a:off x="1447800" y="290655375"/>
          <a:ext cx="104775" cy="4475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757975"/>
    <xdr:sp fLocksText="0">
      <xdr:nvSpPr>
        <xdr:cNvPr id="1276" name="Text Box 1"/>
        <xdr:cNvSpPr txBox="1">
          <a:spLocks noChangeArrowheads="1"/>
        </xdr:cNvSpPr>
      </xdr:nvSpPr>
      <xdr:spPr>
        <a:xfrm>
          <a:off x="1447800" y="290655375"/>
          <a:ext cx="104775" cy="4475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777025"/>
    <xdr:sp fLocksText="0">
      <xdr:nvSpPr>
        <xdr:cNvPr id="1277" name="Text Box 1"/>
        <xdr:cNvSpPr txBox="1">
          <a:spLocks noChangeArrowheads="1"/>
        </xdr:cNvSpPr>
      </xdr:nvSpPr>
      <xdr:spPr>
        <a:xfrm>
          <a:off x="1447800" y="290655375"/>
          <a:ext cx="104775" cy="4477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777025"/>
    <xdr:sp fLocksText="0">
      <xdr:nvSpPr>
        <xdr:cNvPr id="1278" name="Text Box 1"/>
        <xdr:cNvSpPr txBox="1">
          <a:spLocks noChangeArrowheads="1"/>
        </xdr:cNvSpPr>
      </xdr:nvSpPr>
      <xdr:spPr>
        <a:xfrm>
          <a:off x="1447800" y="290655375"/>
          <a:ext cx="104775" cy="4477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777025"/>
    <xdr:sp fLocksText="0">
      <xdr:nvSpPr>
        <xdr:cNvPr id="1279" name="Text Box 1"/>
        <xdr:cNvSpPr txBox="1">
          <a:spLocks noChangeArrowheads="1"/>
        </xdr:cNvSpPr>
      </xdr:nvSpPr>
      <xdr:spPr>
        <a:xfrm>
          <a:off x="1447800" y="290655375"/>
          <a:ext cx="104775" cy="4477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777025"/>
    <xdr:sp fLocksText="0">
      <xdr:nvSpPr>
        <xdr:cNvPr id="1280" name="Text Box 1"/>
        <xdr:cNvSpPr txBox="1">
          <a:spLocks noChangeArrowheads="1"/>
        </xdr:cNvSpPr>
      </xdr:nvSpPr>
      <xdr:spPr>
        <a:xfrm>
          <a:off x="1447800" y="290655375"/>
          <a:ext cx="104775" cy="4477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777025"/>
    <xdr:sp fLocksText="0">
      <xdr:nvSpPr>
        <xdr:cNvPr id="1281" name="Text Box 1"/>
        <xdr:cNvSpPr txBox="1">
          <a:spLocks noChangeArrowheads="1"/>
        </xdr:cNvSpPr>
      </xdr:nvSpPr>
      <xdr:spPr>
        <a:xfrm>
          <a:off x="1447800" y="290655375"/>
          <a:ext cx="104775" cy="4477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777025"/>
    <xdr:sp fLocksText="0">
      <xdr:nvSpPr>
        <xdr:cNvPr id="1282" name="Text Box 1"/>
        <xdr:cNvSpPr txBox="1">
          <a:spLocks noChangeArrowheads="1"/>
        </xdr:cNvSpPr>
      </xdr:nvSpPr>
      <xdr:spPr>
        <a:xfrm>
          <a:off x="1447800" y="290655375"/>
          <a:ext cx="104775" cy="4477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777025"/>
    <xdr:sp fLocksText="0">
      <xdr:nvSpPr>
        <xdr:cNvPr id="1283" name="Text Box 1"/>
        <xdr:cNvSpPr txBox="1">
          <a:spLocks noChangeArrowheads="1"/>
        </xdr:cNvSpPr>
      </xdr:nvSpPr>
      <xdr:spPr>
        <a:xfrm>
          <a:off x="1447800" y="290655375"/>
          <a:ext cx="104775" cy="4477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777025"/>
    <xdr:sp fLocksText="0">
      <xdr:nvSpPr>
        <xdr:cNvPr id="1284" name="Text Box 1"/>
        <xdr:cNvSpPr txBox="1">
          <a:spLocks noChangeArrowheads="1"/>
        </xdr:cNvSpPr>
      </xdr:nvSpPr>
      <xdr:spPr>
        <a:xfrm>
          <a:off x="1447800" y="290655375"/>
          <a:ext cx="104775" cy="4477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777025"/>
    <xdr:sp fLocksText="0">
      <xdr:nvSpPr>
        <xdr:cNvPr id="1285" name="Text Box 1"/>
        <xdr:cNvSpPr txBox="1">
          <a:spLocks noChangeArrowheads="1"/>
        </xdr:cNvSpPr>
      </xdr:nvSpPr>
      <xdr:spPr>
        <a:xfrm>
          <a:off x="1447800" y="290655375"/>
          <a:ext cx="104775" cy="4477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777025"/>
    <xdr:sp fLocksText="0">
      <xdr:nvSpPr>
        <xdr:cNvPr id="1286" name="Text Box 1"/>
        <xdr:cNvSpPr txBox="1">
          <a:spLocks noChangeArrowheads="1"/>
        </xdr:cNvSpPr>
      </xdr:nvSpPr>
      <xdr:spPr>
        <a:xfrm>
          <a:off x="1447800" y="290655375"/>
          <a:ext cx="104775" cy="4477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777025"/>
    <xdr:sp fLocksText="0">
      <xdr:nvSpPr>
        <xdr:cNvPr id="1287" name="Text Box 1"/>
        <xdr:cNvSpPr txBox="1">
          <a:spLocks noChangeArrowheads="1"/>
        </xdr:cNvSpPr>
      </xdr:nvSpPr>
      <xdr:spPr>
        <a:xfrm>
          <a:off x="1447800" y="290655375"/>
          <a:ext cx="104775" cy="4477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777025"/>
    <xdr:sp fLocksText="0">
      <xdr:nvSpPr>
        <xdr:cNvPr id="1288" name="Text Box 1"/>
        <xdr:cNvSpPr txBox="1">
          <a:spLocks noChangeArrowheads="1"/>
        </xdr:cNvSpPr>
      </xdr:nvSpPr>
      <xdr:spPr>
        <a:xfrm>
          <a:off x="1447800" y="290655375"/>
          <a:ext cx="104775" cy="4477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777025"/>
    <xdr:sp fLocksText="0">
      <xdr:nvSpPr>
        <xdr:cNvPr id="1289" name="Text Box 1"/>
        <xdr:cNvSpPr txBox="1">
          <a:spLocks noChangeArrowheads="1"/>
        </xdr:cNvSpPr>
      </xdr:nvSpPr>
      <xdr:spPr>
        <a:xfrm>
          <a:off x="1447800" y="290655375"/>
          <a:ext cx="104775" cy="4477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777025"/>
    <xdr:sp fLocksText="0">
      <xdr:nvSpPr>
        <xdr:cNvPr id="1290" name="Text Box 1"/>
        <xdr:cNvSpPr txBox="1">
          <a:spLocks noChangeArrowheads="1"/>
        </xdr:cNvSpPr>
      </xdr:nvSpPr>
      <xdr:spPr>
        <a:xfrm>
          <a:off x="1447800" y="290655375"/>
          <a:ext cx="104775" cy="4477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777025"/>
    <xdr:sp fLocksText="0">
      <xdr:nvSpPr>
        <xdr:cNvPr id="1291" name="Text Box 1"/>
        <xdr:cNvSpPr txBox="1">
          <a:spLocks noChangeArrowheads="1"/>
        </xdr:cNvSpPr>
      </xdr:nvSpPr>
      <xdr:spPr>
        <a:xfrm>
          <a:off x="1447800" y="290655375"/>
          <a:ext cx="104775" cy="4477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777025"/>
    <xdr:sp fLocksText="0">
      <xdr:nvSpPr>
        <xdr:cNvPr id="1292" name="Text Box 1"/>
        <xdr:cNvSpPr txBox="1">
          <a:spLocks noChangeArrowheads="1"/>
        </xdr:cNvSpPr>
      </xdr:nvSpPr>
      <xdr:spPr>
        <a:xfrm>
          <a:off x="1447800" y="290655375"/>
          <a:ext cx="104775" cy="4477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777025"/>
    <xdr:sp fLocksText="0">
      <xdr:nvSpPr>
        <xdr:cNvPr id="1293" name="Text Box 1"/>
        <xdr:cNvSpPr txBox="1">
          <a:spLocks noChangeArrowheads="1"/>
        </xdr:cNvSpPr>
      </xdr:nvSpPr>
      <xdr:spPr>
        <a:xfrm>
          <a:off x="1447800" y="290655375"/>
          <a:ext cx="104775" cy="4477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777025"/>
    <xdr:sp fLocksText="0">
      <xdr:nvSpPr>
        <xdr:cNvPr id="1294" name="Text Box 1"/>
        <xdr:cNvSpPr txBox="1">
          <a:spLocks noChangeArrowheads="1"/>
        </xdr:cNvSpPr>
      </xdr:nvSpPr>
      <xdr:spPr>
        <a:xfrm>
          <a:off x="1447800" y="290655375"/>
          <a:ext cx="104775" cy="4477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777025"/>
    <xdr:sp fLocksText="0">
      <xdr:nvSpPr>
        <xdr:cNvPr id="1295" name="Text Box 1"/>
        <xdr:cNvSpPr txBox="1">
          <a:spLocks noChangeArrowheads="1"/>
        </xdr:cNvSpPr>
      </xdr:nvSpPr>
      <xdr:spPr>
        <a:xfrm>
          <a:off x="1447800" y="290655375"/>
          <a:ext cx="104775" cy="4477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277</xdr:row>
      <xdr:rowOff>0</xdr:rowOff>
    </xdr:from>
    <xdr:ext cx="104775" cy="44777025"/>
    <xdr:sp fLocksText="0">
      <xdr:nvSpPr>
        <xdr:cNvPr id="1296" name="Text Box 1"/>
        <xdr:cNvSpPr txBox="1">
          <a:spLocks noChangeArrowheads="1"/>
        </xdr:cNvSpPr>
      </xdr:nvSpPr>
      <xdr:spPr>
        <a:xfrm>
          <a:off x="1447800" y="290655375"/>
          <a:ext cx="104775" cy="4477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76800"/>
    <xdr:sp fLocksText="0">
      <xdr:nvSpPr>
        <xdr:cNvPr id="1297" name="Text Box 1"/>
        <xdr:cNvSpPr txBox="1">
          <a:spLocks noChangeArrowheads="1"/>
        </xdr:cNvSpPr>
      </xdr:nvSpPr>
      <xdr:spPr>
        <a:xfrm>
          <a:off x="1447800" y="292969950"/>
          <a:ext cx="104775" cy="4297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76800"/>
    <xdr:sp fLocksText="0">
      <xdr:nvSpPr>
        <xdr:cNvPr id="1298" name="Text Box 1"/>
        <xdr:cNvSpPr txBox="1">
          <a:spLocks noChangeArrowheads="1"/>
        </xdr:cNvSpPr>
      </xdr:nvSpPr>
      <xdr:spPr>
        <a:xfrm>
          <a:off x="1447800" y="292969950"/>
          <a:ext cx="104775" cy="4297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76800"/>
    <xdr:sp fLocksText="0">
      <xdr:nvSpPr>
        <xdr:cNvPr id="1299" name="Text Box 1"/>
        <xdr:cNvSpPr txBox="1">
          <a:spLocks noChangeArrowheads="1"/>
        </xdr:cNvSpPr>
      </xdr:nvSpPr>
      <xdr:spPr>
        <a:xfrm>
          <a:off x="1447800" y="292969950"/>
          <a:ext cx="104775" cy="4297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76800"/>
    <xdr:sp fLocksText="0">
      <xdr:nvSpPr>
        <xdr:cNvPr id="1300" name="Text Box 1"/>
        <xdr:cNvSpPr txBox="1">
          <a:spLocks noChangeArrowheads="1"/>
        </xdr:cNvSpPr>
      </xdr:nvSpPr>
      <xdr:spPr>
        <a:xfrm>
          <a:off x="1447800" y="292969950"/>
          <a:ext cx="104775" cy="4297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76800"/>
    <xdr:sp fLocksText="0">
      <xdr:nvSpPr>
        <xdr:cNvPr id="1301" name="Text Box 1"/>
        <xdr:cNvSpPr txBox="1">
          <a:spLocks noChangeArrowheads="1"/>
        </xdr:cNvSpPr>
      </xdr:nvSpPr>
      <xdr:spPr>
        <a:xfrm>
          <a:off x="1447800" y="292969950"/>
          <a:ext cx="104775" cy="4297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76800"/>
    <xdr:sp fLocksText="0">
      <xdr:nvSpPr>
        <xdr:cNvPr id="1302" name="Text Box 1"/>
        <xdr:cNvSpPr txBox="1">
          <a:spLocks noChangeArrowheads="1"/>
        </xdr:cNvSpPr>
      </xdr:nvSpPr>
      <xdr:spPr>
        <a:xfrm>
          <a:off x="1447800" y="292969950"/>
          <a:ext cx="104775" cy="4297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76800"/>
    <xdr:sp fLocksText="0">
      <xdr:nvSpPr>
        <xdr:cNvPr id="1303" name="Text Box 1"/>
        <xdr:cNvSpPr txBox="1">
          <a:spLocks noChangeArrowheads="1"/>
        </xdr:cNvSpPr>
      </xdr:nvSpPr>
      <xdr:spPr>
        <a:xfrm>
          <a:off x="1447800" y="292969950"/>
          <a:ext cx="104775" cy="4297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86325"/>
    <xdr:sp fLocksText="0">
      <xdr:nvSpPr>
        <xdr:cNvPr id="1304" name="Text Box 1"/>
        <xdr:cNvSpPr txBox="1">
          <a:spLocks noChangeArrowheads="1"/>
        </xdr:cNvSpPr>
      </xdr:nvSpPr>
      <xdr:spPr>
        <a:xfrm>
          <a:off x="1447800" y="292969950"/>
          <a:ext cx="104775" cy="4298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86325"/>
    <xdr:sp fLocksText="0">
      <xdr:nvSpPr>
        <xdr:cNvPr id="1305" name="Text Box 1"/>
        <xdr:cNvSpPr txBox="1">
          <a:spLocks noChangeArrowheads="1"/>
        </xdr:cNvSpPr>
      </xdr:nvSpPr>
      <xdr:spPr>
        <a:xfrm>
          <a:off x="1447800" y="292969950"/>
          <a:ext cx="104775" cy="4298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86325"/>
    <xdr:sp fLocksText="0">
      <xdr:nvSpPr>
        <xdr:cNvPr id="1306" name="Text Box 1"/>
        <xdr:cNvSpPr txBox="1">
          <a:spLocks noChangeArrowheads="1"/>
        </xdr:cNvSpPr>
      </xdr:nvSpPr>
      <xdr:spPr>
        <a:xfrm>
          <a:off x="1447800" y="292969950"/>
          <a:ext cx="104775" cy="4298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86325"/>
    <xdr:sp fLocksText="0">
      <xdr:nvSpPr>
        <xdr:cNvPr id="1307" name="Text Box 1"/>
        <xdr:cNvSpPr txBox="1">
          <a:spLocks noChangeArrowheads="1"/>
        </xdr:cNvSpPr>
      </xdr:nvSpPr>
      <xdr:spPr>
        <a:xfrm>
          <a:off x="1447800" y="292969950"/>
          <a:ext cx="104775" cy="4298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86325"/>
    <xdr:sp fLocksText="0">
      <xdr:nvSpPr>
        <xdr:cNvPr id="1308" name="Text Box 1"/>
        <xdr:cNvSpPr txBox="1">
          <a:spLocks noChangeArrowheads="1"/>
        </xdr:cNvSpPr>
      </xdr:nvSpPr>
      <xdr:spPr>
        <a:xfrm>
          <a:off x="1447800" y="292969950"/>
          <a:ext cx="104775" cy="4298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76800"/>
    <xdr:sp fLocksText="0">
      <xdr:nvSpPr>
        <xdr:cNvPr id="1309" name="Text Box 1"/>
        <xdr:cNvSpPr txBox="1">
          <a:spLocks noChangeArrowheads="1"/>
        </xdr:cNvSpPr>
      </xdr:nvSpPr>
      <xdr:spPr>
        <a:xfrm>
          <a:off x="1447800" y="292969950"/>
          <a:ext cx="104775" cy="4297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76800"/>
    <xdr:sp fLocksText="0">
      <xdr:nvSpPr>
        <xdr:cNvPr id="1310" name="Text Box 1"/>
        <xdr:cNvSpPr txBox="1">
          <a:spLocks noChangeArrowheads="1"/>
        </xdr:cNvSpPr>
      </xdr:nvSpPr>
      <xdr:spPr>
        <a:xfrm>
          <a:off x="1447800" y="292969950"/>
          <a:ext cx="104775" cy="4297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86325"/>
    <xdr:sp fLocksText="0">
      <xdr:nvSpPr>
        <xdr:cNvPr id="1311" name="Text Box 1"/>
        <xdr:cNvSpPr txBox="1">
          <a:spLocks noChangeArrowheads="1"/>
        </xdr:cNvSpPr>
      </xdr:nvSpPr>
      <xdr:spPr>
        <a:xfrm>
          <a:off x="1447800" y="292969950"/>
          <a:ext cx="104775" cy="4298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86325"/>
    <xdr:sp fLocksText="0">
      <xdr:nvSpPr>
        <xdr:cNvPr id="1312" name="Text Box 1"/>
        <xdr:cNvSpPr txBox="1">
          <a:spLocks noChangeArrowheads="1"/>
        </xdr:cNvSpPr>
      </xdr:nvSpPr>
      <xdr:spPr>
        <a:xfrm>
          <a:off x="1447800" y="292969950"/>
          <a:ext cx="104775" cy="4298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86325"/>
    <xdr:sp fLocksText="0">
      <xdr:nvSpPr>
        <xdr:cNvPr id="1313" name="Text Box 1"/>
        <xdr:cNvSpPr txBox="1">
          <a:spLocks noChangeArrowheads="1"/>
        </xdr:cNvSpPr>
      </xdr:nvSpPr>
      <xdr:spPr>
        <a:xfrm>
          <a:off x="1447800" y="292969950"/>
          <a:ext cx="104775" cy="4298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86325"/>
    <xdr:sp fLocksText="0">
      <xdr:nvSpPr>
        <xdr:cNvPr id="1314" name="Text Box 1"/>
        <xdr:cNvSpPr txBox="1">
          <a:spLocks noChangeArrowheads="1"/>
        </xdr:cNvSpPr>
      </xdr:nvSpPr>
      <xdr:spPr>
        <a:xfrm>
          <a:off x="1447800" y="292969950"/>
          <a:ext cx="104775" cy="4298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86325"/>
    <xdr:sp fLocksText="0">
      <xdr:nvSpPr>
        <xdr:cNvPr id="1315" name="Text Box 1"/>
        <xdr:cNvSpPr txBox="1">
          <a:spLocks noChangeArrowheads="1"/>
        </xdr:cNvSpPr>
      </xdr:nvSpPr>
      <xdr:spPr>
        <a:xfrm>
          <a:off x="1447800" y="292969950"/>
          <a:ext cx="104775" cy="4298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86325"/>
    <xdr:sp fLocksText="0">
      <xdr:nvSpPr>
        <xdr:cNvPr id="1316" name="Text Box 1"/>
        <xdr:cNvSpPr txBox="1">
          <a:spLocks noChangeArrowheads="1"/>
        </xdr:cNvSpPr>
      </xdr:nvSpPr>
      <xdr:spPr>
        <a:xfrm>
          <a:off x="1447800" y="292969950"/>
          <a:ext cx="104775" cy="4298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86325"/>
    <xdr:sp fLocksText="0">
      <xdr:nvSpPr>
        <xdr:cNvPr id="1317" name="Text Box 1"/>
        <xdr:cNvSpPr txBox="1">
          <a:spLocks noChangeArrowheads="1"/>
        </xdr:cNvSpPr>
      </xdr:nvSpPr>
      <xdr:spPr>
        <a:xfrm>
          <a:off x="1447800" y="292969950"/>
          <a:ext cx="104775" cy="4298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86325"/>
    <xdr:sp fLocksText="0">
      <xdr:nvSpPr>
        <xdr:cNvPr id="1318" name="Text Box 1"/>
        <xdr:cNvSpPr txBox="1">
          <a:spLocks noChangeArrowheads="1"/>
        </xdr:cNvSpPr>
      </xdr:nvSpPr>
      <xdr:spPr>
        <a:xfrm>
          <a:off x="1447800" y="292969950"/>
          <a:ext cx="104775" cy="4298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86325"/>
    <xdr:sp fLocksText="0">
      <xdr:nvSpPr>
        <xdr:cNvPr id="1319" name="Text Box 1"/>
        <xdr:cNvSpPr txBox="1">
          <a:spLocks noChangeArrowheads="1"/>
        </xdr:cNvSpPr>
      </xdr:nvSpPr>
      <xdr:spPr>
        <a:xfrm>
          <a:off x="1447800" y="292969950"/>
          <a:ext cx="104775" cy="4298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86325"/>
    <xdr:sp fLocksText="0">
      <xdr:nvSpPr>
        <xdr:cNvPr id="1320" name="Text Box 1"/>
        <xdr:cNvSpPr txBox="1">
          <a:spLocks noChangeArrowheads="1"/>
        </xdr:cNvSpPr>
      </xdr:nvSpPr>
      <xdr:spPr>
        <a:xfrm>
          <a:off x="1447800" y="292969950"/>
          <a:ext cx="104775" cy="4298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86325"/>
    <xdr:sp fLocksText="0">
      <xdr:nvSpPr>
        <xdr:cNvPr id="1321" name="Text Box 1"/>
        <xdr:cNvSpPr txBox="1">
          <a:spLocks noChangeArrowheads="1"/>
        </xdr:cNvSpPr>
      </xdr:nvSpPr>
      <xdr:spPr>
        <a:xfrm>
          <a:off x="1447800" y="292969950"/>
          <a:ext cx="104775" cy="4298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86325"/>
    <xdr:sp fLocksText="0">
      <xdr:nvSpPr>
        <xdr:cNvPr id="1322" name="Text Box 1"/>
        <xdr:cNvSpPr txBox="1">
          <a:spLocks noChangeArrowheads="1"/>
        </xdr:cNvSpPr>
      </xdr:nvSpPr>
      <xdr:spPr>
        <a:xfrm>
          <a:off x="1447800" y="292969950"/>
          <a:ext cx="104775" cy="4298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86325"/>
    <xdr:sp fLocksText="0">
      <xdr:nvSpPr>
        <xdr:cNvPr id="1323" name="Text Box 1"/>
        <xdr:cNvSpPr txBox="1">
          <a:spLocks noChangeArrowheads="1"/>
        </xdr:cNvSpPr>
      </xdr:nvSpPr>
      <xdr:spPr>
        <a:xfrm>
          <a:off x="1447800" y="292969950"/>
          <a:ext cx="104775" cy="4298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86325"/>
    <xdr:sp fLocksText="0">
      <xdr:nvSpPr>
        <xdr:cNvPr id="1324" name="Text Box 1"/>
        <xdr:cNvSpPr txBox="1">
          <a:spLocks noChangeArrowheads="1"/>
        </xdr:cNvSpPr>
      </xdr:nvSpPr>
      <xdr:spPr>
        <a:xfrm>
          <a:off x="1447800" y="292969950"/>
          <a:ext cx="104775" cy="4298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86325"/>
    <xdr:sp fLocksText="0">
      <xdr:nvSpPr>
        <xdr:cNvPr id="1325" name="Text Box 1"/>
        <xdr:cNvSpPr txBox="1">
          <a:spLocks noChangeArrowheads="1"/>
        </xdr:cNvSpPr>
      </xdr:nvSpPr>
      <xdr:spPr>
        <a:xfrm>
          <a:off x="1447800" y="292969950"/>
          <a:ext cx="104775" cy="4298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76800"/>
    <xdr:sp fLocksText="0">
      <xdr:nvSpPr>
        <xdr:cNvPr id="1326" name="Text Box 1"/>
        <xdr:cNvSpPr txBox="1">
          <a:spLocks noChangeArrowheads="1"/>
        </xdr:cNvSpPr>
      </xdr:nvSpPr>
      <xdr:spPr>
        <a:xfrm>
          <a:off x="1447800" y="292969950"/>
          <a:ext cx="104775" cy="4297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76800"/>
    <xdr:sp fLocksText="0">
      <xdr:nvSpPr>
        <xdr:cNvPr id="1327" name="Text Box 1"/>
        <xdr:cNvSpPr txBox="1">
          <a:spLocks noChangeArrowheads="1"/>
        </xdr:cNvSpPr>
      </xdr:nvSpPr>
      <xdr:spPr>
        <a:xfrm>
          <a:off x="1447800" y="292969950"/>
          <a:ext cx="104775" cy="4297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76800"/>
    <xdr:sp fLocksText="0">
      <xdr:nvSpPr>
        <xdr:cNvPr id="1328" name="Text Box 1"/>
        <xdr:cNvSpPr txBox="1">
          <a:spLocks noChangeArrowheads="1"/>
        </xdr:cNvSpPr>
      </xdr:nvSpPr>
      <xdr:spPr>
        <a:xfrm>
          <a:off x="1447800" y="292969950"/>
          <a:ext cx="104775" cy="4297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76800"/>
    <xdr:sp fLocksText="0">
      <xdr:nvSpPr>
        <xdr:cNvPr id="1329" name="Text Box 1"/>
        <xdr:cNvSpPr txBox="1">
          <a:spLocks noChangeArrowheads="1"/>
        </xdr:cNvSpPr>
      </xdr:nvSpPr>
      <xdr:spPr>
        <a:xfrm>
          <a:off x="1447800" y="292969950"/>
          <a:ext cx="104775" cy="4297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76800"/>
    <xdr:sp fLocksText="0">
      <xdr:nvSpPr>
        <xdr:cNvPr id="1330" name="Text Box 1"/>
        <xdr:cNvSpPr txBox="1">
          <a:spLocks noChangeArrowheads="1"/>
        </xdr:cNvSpPr>
      </xdr:nvSpPr>
      <xdr:spPr>
        <a:xfrm>
          <a:off x="1447800" y="292969950"/>
          <a:ext cx="104775" cy="4297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76800"/>
    <xdr:sp fLocksText="0">
      <xdr:nvSpPr>
        <xdr:cNvPr id="1331" name="Text Box 1"/>
        <xdr:cNvSpPr txBox="1">
          <a:spLocks noChangeArrowheads="1"/>
        </xdr:cNvSpPr>
      </xdr:nvSpPr>
      <xdr:spPr>
        <a:xfrm>
          <a:off x="1447800" y="292969950"/>
          <a:ext cx="104775" cy="4297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76800"/>
    <xdr:sp fLocksText="0">
      <xdr:nvSpPr>
        <xdr:cNvPr id="1332" name="Text Box 1"/>
        <xdr:cNvSpPr txBox="1">
          <a:spLocks noChangeArrowheads="1"/>
        </xdr:cNvSpPr>
      </xdr:nvSpPr>
      <xdr:spPr>
        <a:xfrm>
          <a:off x="1447800" y="292969950"/>
          <a:ext cx="104775" cy="4297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76800"/>
    <xdr:sp fLocksText="0">
      <xdr:nvSpPr>
        <xdr:cNvPr id="1333" name="Text Box 1"/>
        <xdr:cNvSpPr txBox="1">
          <a:spLocks noChangeArrowheads="1"/>
        </xdr:cNvSpPr>
      </xdr:nvSpPr>
      <xdr:spPr>
        <a:xfrm>
          <a:off x="1447800" y="292969950"/>
          <a:ext cx="104775" cy="4297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76800"/>
    <xdr:sp fLocksText="0">
      <xdr:nvSpPr>
        <xdr:cNvPr id="1334" name="Text Box 1"/>
        <xdr:cNvSpPr txBox="1">
          <a:spLocks noChangeArrowheads="1"/>
        </xdr:cNvSpPr>
      </xdr:nvSpPr>
      <xdr:spPr>
        <a:xfrm>
          <a:off x="1447800" y="292969950"/>
          <a:ext cx="104775" cy="4297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76800"/>
    <xdr:sp fLocksText="0">
      <xdr:nvSpPr>
        <xdr:cNvPr id="1335" name="Text Box 1"/>
        <xdr:cNvSpPr txBox="1">
          <a:spLocks noChangeArrowheads="1"/>
        </xdr:cNvSpPr>
      </xdr:nvSpPr>
      <xdr:spPr>
        <a:xfrm>
          <a:off x="1447800" y="292969950"/>
          <a:ext cx="104775" cy="4297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76800"/>
    <xdr:sp fLocksText="0">
      <xdr:nvSpPr>
        <xdr:cNvPr id="1336" name="Text Box 1"/>
        <xdr:cNvSpPr txBox="1">
          <a:spLocks noChangeArrowheads="1"/>
        </xdr:cNvSpPr>
      </xdr:nvSpPr>
      <xdr:spPr>
        <a:xfrm>
          <a:off x="1447800" y="292969950"/>
          <a:ext cx="104775" cy="4297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76800"/>
    <xdr:sp fLocksText="0">
      <xdr:nvSpPr>
        <xdr:cNvPr id="1337" name="Text Box 1"/>
        <xdr:cNvSpPr txBox="1">
          <a:spLocks noChangeArrowheads="1"/>
        </xdr:cNvSpPr>
      </xdr:nvSpPr>
      <xdr:spPr>
        <a:xfrm>
          <a:off x="1447800" y="292969950"/>
          <a:ext cx="104775" cy="4297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76800"/>
    <xdr:sp fLocksText="0">
      <xdr:nvSpPr>
        <xdr:cNvPr id="1338" name="Text Box 1"/>
        <xdr:cNvSpPr txBox="1">
          <a:spLocks noChangeArrowheads="1"/>
        </xdr:cNvSpPr>
      </xdr:nvSpPr>
      <xdr:spPr>
        <a:xfrm>
          <a:off x="1447800" y="292969950"/>
          <a:ext cx="104775" cy="4297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76800"/>
    <xdr:sp fLocksText="0">
      <xdr:nvSpPr>
        <xdr:cNvPr id="1339" name="Text Box 1"/>
        <xdr:cNvSpPr txBox="1">
          <a:spLocks noChangeArrowheads="1"/>
        </xdr:cNvSpPr>
      </xdr:nvSpPr>
      <xdr:spPr>
        <a:xfrm>
          <a:off x="1447800" y="292969950"/>
          <a:ext cx="104775" cy="4297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76800"/>
    <xdr:sp fLocksText="0">
      <xdr:nvSpPr>
        <xdr:cNvPr id="1340" name="Text Box 1"/>
        <xdr:cNvSpPr txBox="1">
          <a:spLocks noChangeArrowheads="1"/>
        </xdr:cNvSpPr>
      </xdr:nvSpPr>
      <xdr:spPr>
        <a:xfrm>
          <a:off x="1447800" y="292969950"/>
          <a:ext cx="104775" cy="4297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76800"/>
    <xdr:sp fLocksText="0">
      <xdr:nvSpPr>
        <xdr:cNvPr id="1341" name="Text Box 1"/>
        <xdr:cNvSpPr txBox="1">
          <a:spLocks noChangeArrowheads="1"/>
        </xdr:cNvSpPr>
      </xdr:nvSpPr>
      <xdr:spPr>
        <a:xfrm>
          <a:off x="1447800" y="292969950"/>
          <a:ext cx="104775" cy="4297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76800"/>
    <xdr:sp fLocksText="0">
      <xdr:nvSpPr>
        <xdr:cNvPr id="1342" name="Text Box 1"/>
        <xdr:cNvSpPr txBox="1">
          <a:spLocks noChangeArrowheads="1"/>
        </xdr:cNvSpPr>
      </xdr:nvSpPr>
      <xdr:spPr>
        <a:xfrm>
          <a:off x="1447800" y="292969950"/>
          <a:ext cx="104775" cy="4297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76800"/>
    <xdr:sp fLocksText="0">
      <xdr:nvSpPr>
        <xdr:cNvPr id="1343" name="Text Box 1"/>
        <xdr:cNvSpPr txBox="1">
          <a:spLocks noChangeArrowheads="1"/>
        </xdr:cNvSpPr>
      </xdr:nvSpPr>
      <xdr:spPr>
        <a:xfrm>
          <a:off x="1447800" y="292969950"/>
          <a:ext cx="104775" cy="4297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76800"/>
    <xdr:sp fLocksText="0">
      <xdr:nvSpPr>
        <xdr:cNvPr id="1344" name="Text Box 1"/>
        <xdr:cNvSpPr txBox="1">
          <a:spLocks noChangeArrowheads="1"/>
        </xdr:cNvSpPr>
      </xdr:nvSpPr>
      <xdr:spPr>
        <a:xfrm>
          <a:off x="1447800" y="292969950"/>
          <a:ext cx="104775" cy="4297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976800"/>
    <xdr:sp fLocksText="0">
      <xdr:nvSpPr>
        <xdr:cNvPr id="1345" name="Text Box 1"/>
        <xdr:cNvSpPr txBox="1">
          <a:spLocks noChangeArrowheads="1"/>
        </xdr:cNvSpPr>
      </xdr:nvSpPr>
      <xdr:spPr>
        <a:xfrm>
          <a:off x="1447800" y="292969950"/>
          <a:ext cx="104775" cy="4297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757725"/>
    <xdr:sp fLocksText="0">
      <xdr:nvSpPr>
        <xdr:cNvPr id="1346" name="Text Box 1"/>
        <xdr:cNvSpPr txBox="1">
          <a:spLocks noChangeArrowheads="1"/>
        </xdr:cNvSpPr>
      </xdr:nvSpPr>
      <xdr:spPr>
        <a:xfrm>
          <a:off x="1447800" y="292969950"/>
          <a:ext cx="104775" cy="4275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757725"/>
    <xdr:sp fLocksText="0">
      <xdr:nvSpPr>
        <xdr:cNvPr id="1347" name="Text Box 1"/>
        <xdr:cNvSpPr txBox="1">
          <a:spLocks noChangeArrowheads="1"/>
        </xdr:cNvSpPr>
      </xdr:nvSpPr>
      <xdr:spPr>
        <a:xfrm>
          <a:off x="1447800" y="292969950"/>
          <a:ext cx="104775" cy="4275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757725"/>
    <xdr:sp fLocksText="0">
      <xdr:nvSpPr>
        <xdr:cNvPr id="1348" name="Text Box 1"/>
        <xdr:cNvSpPr txBox="1">
          <a:spLocks noChangeArrowheads="1"/>
        </xdr:cNvSpPr>
      </xdr:nvSpPr>
      <xdr:spPr>
        <a:xfrm>
          <a:off x="1447800" y="292969950"/>
          <a:ext cx="104775" cy="4275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757725"/>
    <xdr:sp fLocksText="0">
      <xdr:nvSpPr>
        <xdr:cNvPr id="1349" name="Text Box 1"/>
        <xdr:cNvSpPr txBox="1">
          <a:spLocks noChangeArrowheads="1"/>
        </xdr:cNvSpPr>
      </xdr:nvSpPr>
      <xdr:spPr>
        <a:xfrm>
          <a:off x="1447800" y="292969950"/>
          <a:ext cx="104775" cy="4275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757725"/>
    <xdr:sp fLocksText="0">
      <xdr:nvSpPr>
        <xdr:cNvPr id="1350" name="Text Box 1"/>
        <xdr:cNvSpPr txBox="1">
          <a:spLocks noChangeArrowheads="1"/>
        </xdr:cNvSpPr>
      </xdr:nvSpPr>
      <xdr:spPr>
        <a:xfrm>
          <a:off x="1447800" y="292969950"/>
          <a:ext cx="104775" cy="4275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757725"/>
    <xdr:sp fLocksText="0">
      <xdr:nvSpPr>
        <xdr:cNvPr id="1351" name="Text Box 1"/>
        <xdr:cNvSpPr txBox="1">
          <a:spLocks noChangeArrowheads="1"/>
        </xdr:cNvSpPr>
      </xdr:nvSpPr>
      <xdr:spPr>
        <a:xfrm>
          <a:off x="1447800" y="292969950"/>
          <a:ext cx="104775" cy="4275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757725"/>
    <xdr:sp fLocksText="0">
      <xdr:nvSpPr>
        <xdr:cNvPr id="1352" name="Text Box 1"/>
        <xdr:cNvSpPr txBox="1">
          <a:spLocks noChangeArrowheads="1"/>
        </xdr:cNvSpPr>
      </xdr:nvSpPr>
      <xdr:spPr>
        <a:xfrm>
          <a:off x="1447800" y="292969950"/>
          <a:ext cx="104775" cy="4275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652950"/>
    <xdr:sp fLocksText="0">
      <xdr:nvSpPr>
        <xdr:cNvPr id="1353" name="Text Box 1"/>
        <xdr:cNvSpPr txBox="1">
          <a:spLocks noChangeArrowheads="1"/>
        </xdr:cNvSpPr>
      </xdr:nvSpPr>
      <xdr:spPr>
        <a:xfrm>
          <a:off x="1447800" y="292969950"/>
          <a:ext cx="104775" cy="426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652950"/>
    <xdr:sp fLocksText="0">
      <xdr:nvSpPr>
        <xdr:cNvPr id="1354" name="Text Box 1"/>
        <xdr:cNvSpPr txBox="1">
          <a:spLocks noChangeArrowheads="1"/>
        </xdr:cNvSpPr>
      </xdr:nvSpPr>
      <xdr:spPr>
        <a:xfrm>
          <a:off x="1447800" y="292969950"/>
          <a:ext cx="104775" cy="426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652950"/>
    <xdr:sp fLocksText="0">
      <xdr:nvSpPr>
        <xdr:cNvPr id="1355" name="Text Box 1"/>
        <xdr:cNvSpPr txBox="1">
          <a:spLocks noChangeArrowheads="1"/>
        </xdr:cNvSpPr>
      </xdr:nvSpPr>
      <xdr:spPr>
        <a:xfrm>
          <a:off x="1447800" y="292969950"/>
          <a:ext cx="104775" cy="426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652950"/>
    <xdr:sp fLocksText="0">
      <xdr:nvSpPr>
        <xdr:cNvPr id="1356" name="Text Box 1"/>
        <xdr:cNvSpPr txBox="1">
          <a:spLocks noChangeArrowheads="1"/>
        </xdr:cNvSpPr>
      </xdr:nvSpPr>
      <xdr:spPr>
        <a:xfrm>
          <a:off x="1447800" y="292969950"/>
          <a:ext cx="104775" cy="426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652950"/>
    <xdr:sp fLocksText="0">
      <xdr:nvSpPr>
        <xdr:cNvPr id="1357" name="Text Box 1"/>
        <xdr:cNvSpPr txBox="1">
          <a:spLocks noChangeArrowheads="1"/>
        </xdr:cNvSpPr>
      </xdr:nvSpPr>
      <xdr:spPr>
        <a:xfrm>
          <a:off x="1447800" y="292969950"/>
          <a:ext cx="104775" cy="426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757725"/>
    <xdr:sp fLocksText="0">
      <xdr:nvSpPr>
        <xdr:cNvPr id="1358" name="Text Box 1"/>
        <xdr:cNvSpPr txBox="1">
          <a:spLocks noChangeArrowheads="1"/>
        </xdr:cNvSpPr>
      </xdr:nvSpPr>
      <xdr:spPr>
        <a:xfrm>
          <a:off x="1447800" y="292969950"/>
          <a:ext cx="104775" cy="4275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757725"/>
    <xdr:sp fLocksText="0">
      <xdr:nvSpPr>
        <xdr:cNvPr id="1359" name="Text Box 1"/>
        <xdr:cNvSpPr txBox="1">
          <a:spLocks noChangeArrowheads="1"/>
        </xdr:cNvSpPr>
      </xdr:nvSpPr>
      <xdr:spPr>
        <a:xfrm>
          <a:off x="1447800" y="292969950"/>
          <a:ext cx="104775" cy="4275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652950"/>
    <xdr:sp fLocksText="0">
      <xdr:nvSpPr>
        <xdr:cNvPr id="1360" name="Text Box 1"/>
        <xdr:cNvSpPr txBox="1">
          <a:spLocks noChangeArrowheads="1"/>
        </xdr:cNvSpPr>
      </xdr:nvSpPr>
      <xdr:spPr>
        <a:xfrm>
          <a:off x="1447800" y="292969950"/>
          <a:ext cx="104775" cy="426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652950"/>
    <xdr:sp fLocksText="0">
      <xdr:nvSpPr>
        <xdr:cNvPr id="1361" name="Text Box 1"/>
        <xdr:cNvSpPr txBox="1">
          <a:spLocks noChangeArrowheads="1"/>
        </xdr:cNvSpPr>
      </xdr:nvSpPr>
      <xdr:spPr>
        <a:xfrm>
          <a:off x="1447800" y="292969950"/>
          <a:ext cx="104775" cy="426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652950"/>
    <xdr:sp fLocksText="0">
      <xdr:nvSpPr>
        <xdr:cNvPr id="1362" name="Text Box 1"/>
        <xdr:cNvSpPr txBox="1">
          <a:spLocks noChangeArrowheads="1"/>
        </xdr:cNvSpPr>
      </xdr:nvSpPr>
      <xdr:spPr>
        <a:xfrm>
          <a:off x="1447800" y="292969950"/>
          <a:ext cx="104775" cy="426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652950"/>
    <xdr:sp fLocksText="0">
      <xdr:nvSpPr>
        <xdr:cNvPr id="1363" name="Text Box 1"/>
        <xdr:cNvSpPr txBox="1">
          <a:spLocks noChangeArrowheads="1"/>
        </xdr:cNvSpPr>
      </xdr:nvSpPr>
      <xdr:spPr>
        <a:xfrm>
          <a:off x="1447800" y="292969950"/>
          <a:ext cx="104775" cy="426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652950"/>
    <xdr:sp fLocksText="0">
      <xdr:nvSpPr>
        <xdr:cNvPr id="1364" name="Text Box 1"/>
        <xdr:cNvSpPr txBox="1">
          <a:spLocks noChangeArrowheads="1"/>
        </xdr:cNvSpPr>
      </xdr:nvSpPr>
      <xdr:spPr>
        <a:xfrm>
          <a:off x="1447800" y="292969950"/>
          <a:ext cx="104775" cy="426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652950"/>
    <xdr:sp fLocksText="0">
      <xdr:nvSpPr>
        <xdr:cNvPr id="1365" name="Text Box 1"/>
        <xdr:cNvSpPr txBox="1">
          <a:spLocks noChangeArrowheads="1"/>
        </xdr:cNvSpPr>
      </xdr:nvSpPr>
      <xdr:spPr>
        <a:xfrm>
          <a:off x="1447800" y="292969950"/>
          <a:ext cx="104775" cy="426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652950"/>
    <xdr:sp fLocksText="0">
      <xdr:nvSpPr>
        <xdr:cNvPr id="1366" name="Text Box 1"/>
        <xdr:cNvSpPr txBox="1">
          <a:spLocks noChangeArrowheads="1"/>
        </xdr:cNvSpPr>
      </xdr:nvSpPr>
      <xdr:spPr>
        <a:xfrm>
          <a:off x="1447800" y="292969950"/>
          <a:ext cx="104775" cy="426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652950"/>
    <xdr:sp fLocksText="0">
      <xdr:nvSpPr>
        <xdr:cNvPr id="1367" name="Text Box 1"/>
        <xdr:cNvSpPr txBox="1">
          <a:spLocks noChangeArrowheads="1"/>
        </xdr:cNvSpPr>
      </xdr:nvSpPr>
      <xdr:spPr>
        <a:xfrm>
          <a:off x="1447800" y="292969950"/>
          <a:ext cx="104775" cy="426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652950"/>
    <xdr:sp fLocksText="0">
      <xdr:nvSpPr>
        <xdr:cNvPr id="1368" name="Text Box 1"/>
        <xdr:cNvSpPr txBox="1">
          <a:spLocks noChangeArrowheads="1"/>
        </xdr:cNvSpPr>
      </xdr:nvSpPr>
      <xdr:spPr>
        <a:xfrm>
          <a:off x="1447800" y="292969950"/>
          <a:ext cx="104775" cy="426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652950"/>
    <xdr:sp fLocksText="0">
      <xdr:nvSpPr>
        <xdr:cNvPr id="1369" name="Text Box 1"/>
        <xdr:cNvSpPr txBox="1">
          <a:spLocks noChangeArrowheads="1"/>
        </xdr:cNvSpPr>
      </xdr:nvSpPr>
      <xdr:spPr>
        <a:xfrm>
          <a:off x="1447800" y="292969950"/>
          <a:ext cx="104775" cy="426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652950"/>
    <xdr:sp fLocksText="0">
      <xdr:nvSpPr>
        <xdr:cNvPr id="1370" name="Text Box 1"/>
        <xdr:cNvSpPr txBox="1">
          <a:spLocks noChangeArrowheads="1"/>
        </xdr:cNvSpPr>
      </xdr:nvSpPr>
      <xdr:spPr>
        <a:xfrm>
          <a:off x="1447800" y="292969950"/>
          <a:ext cx="104775" cy="426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652950"/>
    <xdr:sp fLocksText="0">
      <xdr:nvSpPr>
        <xdr:cNvPr id="1371" name="Text Box 1"/>
        <xdr:cNvSpPr txBox="1">
          <a:spLocks noChangeArrowheads="1"/>
        </xdr:cNvSpPr>
      </xdr:nvSpPr>
      <xdr:spPr>
        <a:xfrm>
          <a:off x="1447800" y="292969950"/>
          <a:ext cx="104775" cy="426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652950"/>
    <xdr:sp fLocksText="0">
      <xdr:nvSpPr>
        <xdr:cNvPr id="1372" name="Text Box 1"/>
        <xdr:cNvSpPr txBox="1">
          <a:spLocks noChangeArrowheads="1"/>
        </xdr:cNvSpPr>
      </xdr:nvSpPr>
      <xdr:spPr>
        <a:xfrm>
          <a:off x="1447800" y="292969950"/>
          <a:ext cx="104775" cy="426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652950"/>
    <xdr:sp fLocksText="0">
      <xdr:nvSpPr>
        <xdr:cNvPr id="1373" name="Text Box 1"/>
        <xdr:cNvSpPr txBox="1">
          <a:spLocks noChangeArrowheads="1"/>
        </xdr:cNvSpPr>
      </xdr:nvSpPr>
      <xdr:spPr>
        <a:xfrm>
          <a:off x="1447800" y="292969950"/>
          <a:ext cx="104775" cy="426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652950"/>
    <xdr:sp fLocksText="0">
      <xdr:nvSpPr>
        <xdr:cNvPr id="1374" name="Text Box 1"/>
        <xdr:cNvSpPr txBox="1">
          <a:spLocks noChangeArrowheads="1"/>
        </xdr:cNvSpPr>
      </xdr:nvSpPr>
      <xdr:spPr>
        <a:xfrm>
          <a:off x="1447800" y="292969950"/>
          <a:ext cx="104775" cy="426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662475"/>
    <xdr:sp fLocksText="0">
      <xdr:nvSpPr>
        <xdr:cNvPr id="1375" name="Text Box 1"/>
        <xdr:cNvSpPr txBox="1">
          <a:spLocks noChangeArrowheads="1"/>
        </xdr:cNvSpPr>
      </xdr:nvSpPr>
      <xdr:spPr>
        <a:xfrm>
          <a:off x="1447800" y="292969950"/>
          <a:ext cx="104775" cy="4266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662475"/>
    <xdr:sp fLocksText="0">
      <xdr:nvSpPr>
        <xdr:cNvPr id="1376" name="Text Box 1"/>
        <xdr:cNvSpPr txBox="1">
          <a:spLocks noChangeArrowheads="1"/>
        </xdr:cNvSpPr>
      </xdr:nvSpPr>
      <xdr:spPr>
        <a:xfrm>
          <a:off x="1447800" y="292969950"/>
          <a:ext cx="104775" cy="4266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662475"/>
    <xdr:sp fLocksText="0">
      <xdr:nvSpPr>
        <xdr:cNvPr id="1377" name="Text Box 1"/>
        <xdr:cNvSpPr txBox="1">
          <a:spLocks noChangeArrowheads="1"/>
        </xdr:cNvSpPr>
      </xdr:nvSpPr>
      <xdr:spPr>
        <a:xfrm>
          <a:off x="1447800" y="292969950"/>
          <a:ext cx="104775" cy="4266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662475"/>
    <xdr:sp fLocksText="0">
      <xdr:nvSpPr>
        <xdr:cNvPr id="1378" name="Text Box 1"/>
        <xdr:cNvSpPr txBox="1">
          <a:spLocks noChangeArrowheads="1"/>
        </xdr:cNvSpPr>
      </xdr:nvSpPr>
      <xdr:spPr>
        <a:xfrm>
          <a:off x="1447800" y="292969950"/>
          <a:ext cx="104775" cy="4266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662475"/>
    <xdr:sp fLocksText="0">
      <xdr:nvSpPr>
        <xdr:cNvPr id="1379" name="Text Box 1"/>
        <xdr:cNvSpPr txBox="1">
          <a:spLocks noChangeArrowheads="1"/>
        </xdr:cNvSpPr>
      </xdr:nvSpPr>
      <xdr:spPr>
        <a:xfrm>
          <a:off x="1447800" y="292969950"/>
          <a:ext cx="104775" cy="4266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662475"/>
    <xdr:sp fLocksText="0">
      <xdr:nvSpPr>
        <xdr:cNvPr id="1380" name="Text Box 1"/>
        <xdr:cNvSpPr txBox="1">
          <a:spLocks noChangeArrowheads="1"/>
        </xdr:cNvSpPr>
      </xdr:nvSpPr>
      <xdr:spPr>
        <a:xfrm>
          <a:off x="1447800" y="292969950"/>
          <a:ext cx="104775" cy="4266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662475"/>
    <xdr:sp fLocksText="0">
      <xdr:nvSpPr>
        <xdr:cNvPr id="1381" name="Text Box 1"/>
        <xdr:cNvSpPr txBox="1">
          <a:spLocks noChangeArrowheads="1"/>
        </xdr:cNvSpPr>
      </xdr:nvSpPr>
      <xdr:spPr>
        <a:xfrm>
          <a:off x="1447800" y="292969950"/>
          <a:ext cx="104775" cy="4266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662475"/>
    <xdr:sp fLocksText="0">
      <xdr:nvSpPr>
        <xdr:cNvPr id="1382" name="Text Box 1"/>
        <xdr:cNvSpPr txBox="1">
          <a:spLocks noChangeArrowheads="1"/>
        </xdr:cNvSpPr>
      </xdr:nvSpPr>
      <xdr:spPr>
        <a:xfrm>
          <a:off x="1447800" y="292969950"/>
          <a:ext cx="104775" cy="4266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662475"/>
    <xdr:sp fLocksText="0">
      <xdr:nvSpPr>
        <xdr:cNvPr id="1383" name="Text Box 1"/>
        <xdr:cNvSpPr txBox="1">
          <a:spLocks noChangeArrowheads="1"/>
        </xdr:cNvSpPr>
      </xdr:nvSpPr>
      <xdr:spPr>
        <a:xfrm>
          <a:off x="1447800" y="292969950"/>
          <a:ext cx="104775" cy="4266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662475"/>
    <xdr:sp fLocksText="0">
      <xdr:nvSpPr>
        <xdr:cNvPr id="1384" name="Text Box 1"/>
        <xdr:cNvSpPr txBox="1">
          <a:spLocks noChangeArrowheads="1"/>
        </xdr:cNvSpPr>
      </xdr:nvSpPr>
      <xdr:spPr>
        <a:xfrm>
          <a:off x="1447800" y="292969950"/>
          <a:ext cx="104775" cy="4266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662475"/>
    <xdr:sp fLocksText="0">
      <xdr:nvSpPr>
        <xdr:cNvPr id="1385" name="Text Box 1"/>
        <xdr:cNvSpPr txBox="1">
          <a:spLocks noChangeArrowheads="1"/>
        </xdr:cNvSpPr>
      </xdr:nvSpPr>
      <xdr:spPr>
        <a:xfrm>
          <a:off x="1447800" y="292969950"/>
          <a:ext cx="104775" cy="4266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662475"/>
    <xdr:sp fLocksText="0">
      <xdr:nvSpPr>
        <xdr:cNvPr id="1386" name="Text Box 1"/>
        <xdr:cNvSpPr txBox="1">
          <a:spLocks noChangeArrowheads="1"/>
        </xdr:cNvSpPr>
      </xdr:nvSpPr>
      <xdr:spPr>
        <a:xfrm>
          <a:off x="1447800" y="292969950"/>
          <a:ext cx="104775" cy="4266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662475"/>
    <xdr:sp fLocksText="0">
      <xdr:nvSpPr>
        <xdr:cNvPr id="1387" name="Text Box 1"/>
        <xdr:cNvSpPr txBox="1">
          <a:spLocks noChangeArrowheads="1"/>
        </xdr:cNvSpPr>
      </xdr:nvSpPr>
      <xdr:spPr>
        <a:xfrm>
          <a:off x="1447800" y="292969950"/>
          <a:ext cx="104775" cy="4266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662475"/>
    <xdr:sp fLocksText="0">
      <xdr:nvSpPr>
        <xdr:cNvPr id="1388" name="Text Box 1"/>
        <xdr:cNvSpPr txBox="1">
          <a:spLocks noChangeArrowheads="1"/>
        </xdr:cNvSpPr>
      </xdr:nvSpPr>
      <xdr:spPr>
        <a:xfrm>
          <a:off x="1447800" y="292969950"/>
          <a:ext cx="104775" cy="4266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662475"/>
    <xdr:sp fLocksText="0">
      <xdr:nvSpPr>
        <xdr:cNvPr id="1389" name="Text Box 1"/>
        <xdr:cNvSpPr txBox="1">
          <a:spLocks noChangeArrowheads="1"/>
        </xdr:cNvSpPr>
      </xdr:nvSpPr>
      <xdr:spPr>
        <a:xfrm>
          <a:off x="1447800" y="292969950"/>
          <a:ext cx="104775" cy="4266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662475"/>
    <xdr:sp fLocksText="0">
      <xdr:nvSpPr>
        <xdr:cNvPr id="1390" name="Text Box 1"/>
        <xdr:cNvSpPr txBox="1">
          <a:spLocks noChangeArrowheads="1"/>
        </xdr:cNvSpPr>
      </xdr:nvSpPr>
      <xdr:spPr>
        <a:xfrm>
          <a:off x="1447800" y="292969950"/>
          <a:ext cx="104775" cy="4266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662475"/>
    <xdr:sp fLocksText="0">
      <xdr:nvSpPr>
        <xdr:cNvPr id="1391" name="Text Box 1"/>
        <xdr:cNvSpPr txBox="1">
          <a:spLocks noChangeArrowheads="1"/>
        </xdr:cNvSpPr>
      </xdr:nvSpPr>
      <xdr:spPr>
        <a:xfrm>
          <a:off x="1447800" y="292969950"/>
          <a:ext cx="104775" cy="4266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662475"/>
    <xdr:sp fLocksText="0">
      <xdr:nvSpPr>
        <xdr:cNvPr id="1392" name="Text Box 1"/>
        <xdr:cNvSpPr txBox="1">
          <a:spLocks noChangeArrowheads="1"/>
        </xdr:cNvSpPr>
      </xdr:nvSpPr>
      <xdr:spPr>
        <a:xfrm>
          <a:off x="1447800" y="292969950"/>
          <a:ext cx="104775" cy="4266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662475"/>
    <xdr:sp fLocksText="0">
      <xdr:nvSpPr>
        <xdr:cNvPr id="1393" name="Text Box 1"/>
        <xdr:cNvSpPr txBox="1">
          <a:spLocks noChangeArrowheads="1"/>
        </xdr:cNvSpPr>
      </xdr:nvSpPr>
      <xdr:spPr>
        <a:xfrm>
          <a:off x="1447800" y="292969950"/>
          <a:ext cx="104775" cy="4266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278</xdr:row>
      <xdr:rowOff>0</xdr:rowOff>
    </xdr:from>
    <xdr:ext cx="104775" cy="42662475"/>
    <xdr:sp fLocksText="0">
      <xdr:nvSpPr>
        <xdr:cNvPr id="1394" name="Text Box 1"/>
        <xdr:cNvSpPr txBox="1">
          <a:spLocks noChangeArrowheads="1"/>
        </xdr:cNvSpPr>
      </xdr:nvSpPr>
      <xdr:spPr>
        <a:xfrm>
          <a:off x="1447800" y="292969950"/>
          <a:ext cx="104775" cy="4266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1405175"/>
    <xdr:sp fLocksText="0">
      <xdr:nvSpPr>
        <xdr:cNvPr id="1395" name="Text Box 1"/>
        <xdr:cNvSpPr txBox="1">
          <a:spLocks noChangeArrowheads="1"/>
        </xdr:cNvSpPr>
      </xdr:nvSpPr>
      <xdr:spPr>
        <a:xfrm>
          <a:off x="1447800" y="392868150"/>
          <a:ext cx="104775" cy="414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1405175"/>
    <xdr:sp fLocksText="0">
      <xdr:nvSpPr>
        <xdr:cNvPr id="1396" name="Text Box 1"/>
        <xdr:cNvSpPr txBox="1">
          <a:spLocks noChangeArrowheads="1"/>
        </xdr:cNvSpPr>
      </xdr:nvSpPr>
      <xdr:spPr>
        <a:xfrm>
          <a:off x="1447800" y="392868150"/>
          <a:ext cx="104775" cy="414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1405175"/>
    <xdr:sp fLocksText="0">
      <xdr:nvSpPr>
        <xdr:cNvPr id="1397" name="Text Box 1"/>
        <xdr:cNvSpPr txBox="1">
          <a:spLocks noChangeArrowheads="1"/>
        </xdr:cNvSpPr>
      </xdr:nvSpPr>
      <xdr:spPr>
        <a:xfrm>
          <a:off x="1447800" y="392868150"/>
          <a:ext cx="104775" cy="414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1405175"/>
    <xdr:sp fLocksText="0">
      <xdr:nvSpPr>
        <xdr:cNvPr id="1398" name="Text Box 1"/>
        <xdr:cNvSpPr txBox="1">
          <a:spLocks noChangeArrowheads="1"/>
        </xdr:cNvSpPr>
      </xdr:nvSpPr>
      <xdr:spPr>
        <a:xfrm>
          <a:off x="1447800" y="392868150"/>
          <a:ext cx="104775" cy="414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1405175"/>
    <xdr:sp fLocksText="0">
      <xdr:nvSpPr>
        <xdr:cNvPr id="1399" name="Text Box 1"/>
        <xdr:cNvSpPr txBox="1">
          <a:spLocks noChangeArrowheads="1"/>
        </xdr:cNvSpPr>
      </xdr:nvSpPr>
      <xdr:spPr>
        <a:xfrm>
          <a:off x="1447800" y="392868150"/>
          <a:ext cx="104775" cy="414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1405175"/>
    <xdr:sp fLocksText="0">
      <xdr:nvSpPr>
        <xdr:cNvPr id="1400" name="Text Box 1"/>
        <xdr:cNvSpPr txBox="1">
          <a:spLocks noChangeArrowheads="1"/>
        </xdr:cNvSpPr>
      </xdr:nvSpPr>
      <xdr:spPr>
        <a:xfrm>
          <a:off x="1447800" y="392868150"/>
          <a:ext cx="104775" cy="414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1405175"/>
    <xdr:sp fLocksText="0">
      <xdr:nvSpPr>
        <xdr:cNvPr id="1401" name="Text Box 1"/>
        <xdr:cNvSpPr txBox="1">
          <a:spLocks noChangeArrowheads="1"/>
        </xdr:cNvSpPr>
      </xdr:nvSpPr>
      <xdr:spPr>
        <a:xfrm>
          <a:off x="1447800" y="392868150"/>
          <a:ext cx="104775" cy="414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1405175"/>
    <xdr:sp fLocksText="0">
      <xdr:nvSpPr>
        <xdr:cNvPr id="1402" name="Text Box 1"/>
        <xdr:cNvSpPr txBox="1">
          <a:spLocks noChangeArrowheads="1"/>
        </xdr:cNvSpPr>
      </xdr:nvSpPr>
      <xdr:spPr>
        <a:xfrm>
          <a:off x="1447800" y="392868150"/>
          <a:ext cx="104775" cy="414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1405175"/>
    <xdr:sp fLocksText="0">
      <xdr:nvSpPr>
        <xdr:cNvPr id="1403" name="Text Box 1"/>
        <xdr:cNvSpPr txBox="1">
          <a:spLocks noChangeArrowheads="1"/>
        </xdr:cNvSpPr>
      </xdr:nvSpPr>
      <xdr:spPr>
        <a:xfrm>
          <a:off x="1447800" y="392868150"/>
          <a:ext cx="104775" cy="414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1405175"/>
    <xdr:sp fLocksText="0">
      <xdr:nvSpPr>
        <xdr:cNvPr id="1404" name="Text Box 1"/>
        <xdr:cNvSpPr txBox="1">
          <a:spLocks noChangeArrowheads="1"/>
        </xdr:cNvSpPr>
      </xdr:nvSpPr>
      <xdr:spPr>
        <a:xfrm>
          <a:off x="1447800" y="392868150"/>
          <a:ext cx="104775" cy="414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1405175"/>
    <xdr:sp fLocksText="0">
      <xdr:nvSpPr>
        <xdr:cNvPr id="1405" name="Text Box 1"/>
        <xdr:cNvSpPr txBox="1">
          <a:spLocks noChangeArrowheads="1"/>
        </xdr:cNvSpPr>
      </xdr:nvSpPr>
      <xdr:spPr>
        <a:xfrm>
          <a:off x="1447800" y="392868150"/>
          <a:ext cx="104775" cy="414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1405175"/>
    <xdr:sp fLocksText="0">
      <xdr:nvSpPr>
        <xdr:cNvPr id="1406" name="Text Box 1"/>
        <xdr:cNvSpPr txBox="1">
          <a:spLocks noChangeArrowheads="1"/>
        </xdr:cNvSpPr>
      </xdr:nvSpPr>
      <xdr:spPr>
        <a:xfrm>
          <a:off x="1447800" y="392868150"/>
          <a:ext cx="104775" cy="414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1405175"/>
    <xdr:sp fLocksText="0">
      <xdr:nvSpPr>
        <xdr:cNvPr id="1407" name="Text Box 1"/>
        <xdr:cNvSpPr txBox="1">
          <a:spLocks noChangeArrowheads="1"/>
        </xdr:cNvSpPr>
      </xdr:nvSpPr>
      <xdr:spPr>
        <a:xfrm>
          <a:off x="1447800" y="392868150"/>
          <a:ext cx="104775" cy="414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1405175"/>
    <xdr:sp fLocksText="0">
      <xdr:nvSpPr>
        <xdr:cNvPr id="1408" name="Text Box 1"/>
        <xdr:cNvSpPr txBox="1">
          <a:spLocks noChangeArrowheads="1"/>
        </xdr:cNvSpPr>
      </xdr:nvSpPr>
      <xdr:spPr>
        <a:xfrm>
          <a:off x="1447800" y="392868150"/>
          <a:ext cx="104775" cy="414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1405175"/>
    <xdr:sp fLocksText="0">
      <xdr:nvSpPr>
        <xdr:cNvPr id="1409" name="Text Box 1"/>
        <xdr:cNvSpPr txBox="1">
          <a:spLocks noChangeArrowheads="1"/>
        </xdr:cNvSpPr>
      </xdr:nvSpPr>
      <xdr:spPr>
        <a:xfrm>
          <a:off x="1447800" y="392868150"/>
          <a:ext cx="104775" cy="414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1405175"/>
    <xdr:sp fLocksText="0">
      <xdr:nvSpPr>
        <xdr:cNvPr id="1410" name="Text Box 1"/>
        <xdr:cNvSpPr txBox="1">
          <a:spLocks noChangeArrowheads="1"/>
        </xdr:cNvSpPr>
      </xdr:nvSpPr>
      <xdr:spPr>
        <a:xfrm>
          <a:off x="1447800" y="392868150"/>
          <a:ext cx="104775" cy="414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1405175"/>
    <xdr:sp fLocksText="0">
      <xdr:nvSpPr>
        <xdr:cNvPr id="1411" name="Text Box 1"/>
        <xdr:cNvSpPr txBox="1">
          <a:spLocks noChangeArrowheads="1"/>
        </xdr:cNvSpPr>
      </xdr:nvSpPr>
      <xdr:spPr>
        <a:xfrm>
          <a:off x="1447800" y="392868150"/>
          <a:ext cx="104775" cy="414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1405175"/>
    <xdr:sp fLocksText="0">
      <xdr:nvSpPr>
        <xdr:cNvPr id="1412" name="Text Box 1"/>
        <xdr:cNvSpPr txBox="1">
          <a:spLocks noChangeArrowheads="1"/>
        </xdr:cNvSpPr>
      </xdr:nvSpPr>
      <xdr:spPr>
        <a:xfrm>
          <a:off x="1447800" y="392868150"/>
          <a:ext cx="104775" cy="414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1405175"/>
    <xdr:sp fLocksText="0">
      <xdr:nvSpPr>
        <xdr:cNvPr id="1413" name="Text Box 1"/>
        <xdr:cNvSpPr txBox="1">
          <a:spLocks noChangeArrowheads="1"/>
        </xdr:cNvSpPr>
      </xdr:nvSpPr>
      <xdr:spPr>
        <a:xfrm>
          <a:off x="1447800" y="392868150"/>
          <a:ext cx="104775" cy="414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1405175"/>
    <xdr:sp fLocksText="0">
      <xdr:nvSpPr>
        <xdr:cNvPr id="1414" name="Text Box 1"/>
        <xdr:cNvSpPr txBox="1">
          <a:spLocks noChangeArrowheads="1"/>
        </xdr:cNvSpPr>
      </xdr:nvSpPr>
      <xdr:spPr>
        <a:xfrm>
          <a:off x="1447800" y="392868150"/>
          <a:ext cx="104775" cy="414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4012525"/>
    <xdr:sp fLocksText="0">
      <xdr:nvSpPr>
        <xdr:cNvPr id="1415" name="Text Box 1"/>
        <xdr:cNvSpPr txBox="1">
          <a:spLocks noChangeArrowheads="1"/>
        </xdr:cNvSpPr>
      </xdr:nvSpPr>
      <xdr:spPr>
        <a:xfrm>
          <a:off x="1447800" y="392868150"/>
          <a:ext cx="104775" cy="2401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4012525"/>
    <xdr:sp fLocksText="0">
      <xdr:nvSpPr>
        <xdr:cNvPr id="1416" name="Text Box 1"/>
        <xdr:cNvSpPr txBox="1">
          <a:spLocks noChangeArrowheads="1"/>
        </xdr:cNvSpPr>
      </xdr:nvSpPr>
      <xdr:spPr>
        <a:xfrm>
          <a:off x="1447800" y="392868150"/>
          <a:ext cx="104775" cy="2401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4012525"/>
    <xdr:sp fLocksText="0">
      <xdr:nvSpPr>
        <xdr:cNvPr id="1417" name="Text Box 1"/>
        <xdr:cNvSpPr txBox="1">
          <a:spLocks noChangeArrowheads="1"/>
        </xdr:cNvSpPr>
      </xdr:nvSpPr>
      <xdr:spPr>
        <a:xfrm>
          <a:off x="1447800" y="392868150"/>
          <a:ext cx="104775" cy="2401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4012525"/>
    <xdr:sp fLocksText="0">
      <xdr:nvSpPr>
        <xdr:cNvPr id="1418" name="Text Box 1"/>
        <xdr:cNvSpPr txBox="1">
          <a:spLocks noChangeArrowheads="1"/>
        </xdr:cNvSpPr>
      </xdr:nvSpPr>
      <xdr:spPr>
        <a:xfrm>
          <a:off x="1447800" y="392868150"/>
          <a:ext cx="104775" cy="2401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4012525"/>
    <xdr:sp fLocksText="0">
      <xdr:nvSpPr>
        <xdr:cNvPr id="1419" name="Text Box 1"/>
        <xdr:cNvSpPr txBox="1">
          <a:spLocks noChangeArrowheads="1"/>
        </xdr:cNvSpPr>
      </xdr:nvSpPr>
      <xdr:spPr>
        <a:xfrm>
          <a:off x="1447800" y="392868150"/>
          <a:ext cx="104775" cy="2401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4012525"/>
    <xdr:sp fLocksText="0">
      <xdr:nvSpPr>
        <xdr:cNvPr id="1420" name="Text Box 1"/>
        <xdr:cNvSpPr txBox="1">
          <a:spLocks noChangeArrowheads="1"/>
        </xdr:cNvSpPr>
      </xdr:nvSpPr>
      <xdr:spPr>
        <a:xfrm>
          <a:off x="1447800" y="392868150"/>
          <a:ext cx="104775" cy="2401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4012525"/>
    <xdr:sp fLocksText="0">
      <xdr:nvSpPr>
        <xdr:cNvPr id="1421" name="Text Box 1"/>
        <xdr:cNvSpPr txBox="1">
          <a:spLocks noChangeArrowheads="1"/>
        </xdr:cNvSpPr>
      </xdr:nvSpPr>
      <xdr:spPr>
        <a:xfrm>
          <a:off x="1447800" y="392868150"/>
          <a:ext cx="104775" cy="2401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698200"/>
    <xdr:sp fLocksText="0">
      <xdr:nvSpPr>
        <xdr:cNvPr id="1422" name="Text Box 1"/>
        <xdr:cNvSpPr txBox="1">
          <a:spLocks noChangeArrowheads="1"/>
        </xdr:cNvSpPr>
      </xdr:nvSpPr>
      <xdr:spPr>
        <a:xfrm>
          <a:off x="1447800" y="392868150"/>
          <a:ext cx="104775" cy="2369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698200"/>
    <xdr:sp fLocksText="0">
      <xdr:nvSpPr>
        <xdr:cNvPr id="1423" name="Text Box 1"/>
        <xdr:cNvSpPr txBox="1">
          <a:spLocks noChangeArrowheads="1"/>
        </xdr:cNvSpPr>
      </xdr:nvSpPr>
      <xdr:spPr>
        <a:xfrm>
          <a:off x="1447800" y="392868150"/>
          <a:ext cx="104775" cy="2369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698200"/>
    <xdr:sp fLocksText="0">
      <xdr:nvSpPr>
        <xdr:cNvPr id="1424" name="Text Box 1"/>
        <xdr:cNvSpPr txBox="1">
          <a:spLocks noChangeArrowheads="1"/>
        </xdr:cNvSpPr>
      </xdr:nvSpPr>
      <xdr:spPr>
        <a:xfrm>
          <a:off x="1447800" y="392868150"/>
          <a:ext cx="104775" cy="2369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698200"/>
    <xdr:sp fLocksText="0">
      <xdr:nvSpPr>
        <xdr:cNvPr id="1425" name="Text Box 1"/>
        <xdr:cNvSpPr txBox="1">
          <a:spLocks noChangeArrowheads="1"/>
        </xdr:cNvSpPr>
      </xdr:nvSpPr>
      <xdr:spPr>
        <a:xfrm>
          <a:off x="1447800" y="392868150"/>
          <a:ext cx="104775" cy="2369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698200"/>
    <xdr:sp fLocksText="0">
      <xdr:nvSpPr>
        <xdr:cNvPr id="1426" name="Text Box 1"/>
        <xdr:cNvSpPr txBox="1">
          <a:spLocks noChangeArrowheads="1"/>
        </xdr:cNvSpPr>
      </xdr:nvSpPr>
      <xdr:spPr>
        <a:xfrm>
          <a:off x="1447800" y="392868150"/>
          <a:ext cx="104775" cy="2369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4012525"/>
    <xdr:sp fLocksText="0">
      <xdr:nvSpPr>
        <xdr:cNvPr id="1427" name="Text Box 1"/>
        <xdr:cNvSpPr txBox="1">
          <a:spLocks noChangeArrowheads="1"/>
        </xdr:cNvSpPr>
      </xdr:nvSpPr>
      <xdr:spPr>
        <a:xfrm>
          <a:off x="1447800" y="392868150"/>
          <a:ext cx="104775" cy="2401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4012525"/>
    <xdr:sp fLocksText="0">
      <xdr:nvSpPr>
        <xdr:cNvPr id="1428" name="Text Box 1"/>
        <xdr:cNvSpPr txBox="1">
          <a:spLocks noChangeArrowheads="1"/>
        </xdr:cNvSpPr>
      </xdr:nvSpPr>
      <xdr:spPr>
        <a:xfrm>
          <a:off x="1447800" y="392868150"/>
          <a:ext cx="104775" cy="2401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698200"/>
    <xdr:sp fLocksText="0">
      <xdr:nvSpPr>
        <xdr:cNvPr id="1429" name="Text Box 1"/>
        <xdr:cNvSpPr txBox="1">
          <a:spLocks noChangeArrowheads="1"/>
        </xdr:cNvSpPr>
      </xdr:nvSpPr>
      <xdr:spPr>
        <a:xfrm>
          <a:off x="1447800" y="392868150"/>
          <a:ext cx="104775" cy="2369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698200"/>
    <xdr:sp fLocksText="0">
      <xdr:nvSpPr>
        <xdr:cNvPr id="1430" name="Text Box 1"/>
        <xdr:cNvSpPr txBox="1">
          <a:spLocks noChangeArrowheads="1"/>
        </xdr:cNvSpPr>
      </xdr:nvSpPr>
      <xdr:spPr>
        <a:xfrm>
          <a:off x="1447800" y="392868150"/>
          <a:ext cx="104775" cy="2369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698200"/>
    <xdr:sp fLocksText="0">
      <xdr:nvSpPr>
        <xdr:cNvPr id="1431" name="Text Box 1"/>
        <xdr:cNvSpPr txBox="1">
          <a:spLocks noChangeArrowheads="1"/>
        </xdr:cNvSpPr>
      </xdr:nvSpPr>
      <xdr:spPr>
        <a:xfrm>
          <a:off x="1447800" y="392868150"/>
          <a:ext cx="104775" cy="2369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698200"/>
    <xdr:sp fLocksText="0">
      <xdr:nvSpPr>
        <xdr:cNvPr id="1432" name="Text Box 1"/>
        <xdr:cNvSpPr txBox="1">
          <a:spLocks noChangeArrowheads="1"/>
        </xdr:cNvSpPr>
      </xdr:nvSpPr>
      <xdr:spPr>
        <a:xfrm>
          <a:off x="1447800" y="392868150"/>
          <a:ext cx="104775" cy="2369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698200"/>
    <xdr:sp fLocksText="0">
      <xdr:nvSpPr>
        <xdr:cNvPr id="1433" name="Text Box 1"/>
        <xdr:cNvSpPr txBox="1">
          <a:spLocks noChangeArrowheads="1"/>
        </xdr:cNvSpPr>
      </xdr:nvSpPr>
      <xdr:spPr>
        <a:xfrm>
          <a:off x="1447800" y="392868150"/>
          <a:ext cx="104775" cy="2369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698200"/>
    <xdr:sp fLocksText="0">
      <xdr:nvSpPr>
        <xdr:cNvPr id="1434" name="Text Box 1"/>
        <xdr:cNvSpPr txBox="1">
          <a:spLocks noChangeArrowheads="1"/>
        </xdr:cNvSpPr>
      </xdr:nvSpPr>
      <xdr:spPr>
        <a:xfrm>
          <a:off x="1447800" y="392868150"/>
          <a:ext cx="104775" cy="2369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698200"/>
    <xdr:sp fLocksText="0">
      <xdr:nvSpPr>
        <xdr:cNvPr id="1435" name="Text Box 1"/>
        <xdr:cNvSpPr txBox="1">
          <a:spLocks noChangeArrowheads="1"/>
        </xdr:cNvSpPr>
      </xdr:nvSpPr>
      <xdr:spPr>
        <a:xfrm>
          <a:off x="1447800" y="392868150"/>
          <a:ext cx="104775" cy="2369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698200"/>
    <xdr:sp fLocksText="0">
      <xdr:nvSpPr>
        <xdr:cNvPr id="1436" name="Text Box 1"/>
        <xdr:cNvSpPr txBox="1">
          <a:spLocks noChangeArrowheads="1"/>
        </xdr:cNvSpPr>
      </xdr:nvSpPr>
      <xdr:spPr>
        <a:xfrm>
          <a:off x="1447800" y="392868150"/>
          <a:ext cx="104775" cy="2369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698200"/>
    <xdr:sp fLocksText="0">
      <xdr:nvSpPr>
        <xdr:cNvPr id="1437" name="Text Box 1"/>
        <xdr:cNvSpPr txBox="1">
          <a:spLocks noChangeArrowheads="1"/>
        </xdr:cNvSpPr>
      </xdr:nvSpPr>
      <xdr:spPr>
        <a:xfrm>
          <a:off x="1447800" y="392868150"/>
          <a:ext cx="104775" cy="2369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698200"/>
    <xdr:sp fLocksText="0">
      <xdr:nvSpPr>
        <xdr:cNvPr id="1438" name="Text Box 1"/>
        <xdr:cNvSpPr txBox="1">
          <a:spLocks noChangeArrowheads="1"/>
        </xdr:cNvSpPr>
      </xdr:nvSpPr>
      <xdr:spPr>
        <a:xfrm>
          <a:off x="1447800" y="392868150"/>
          <a:ext cx="104775" cy="2369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698200"/>
    <xdr:sp fLocksText="0">
      <xdr:nvSpPr>
        <xdr:cNvPr id="1439" name="Text Box 1"/>
        <xdr:cNvSpPr txBox="1">
          <a:spLocks noChangeArrowheads="1"/>
        </xdr:cNvSpPr>
      </xdr:nvSpPr>
      <xdr:spPr>
        <a:xfrm>
          <a:off x="1447800" y="392868150"/>
          <a:ext cx="104775" cy="2369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698200"/>
    <xdr:sp fLocksText="0">
      <xdr:nvSpPr>
        <xdr:cNvPr id="1440" name="Text Box 1"/>
        <xdr:cNvSpPr txBox="1">
          <a:spLocks noChangeArrowheads="1"/>
        </xdr:cNvSpPr>
      </xdr:nvSpPr>
      <xdr:spPr>
        <a:xfrm>
          <a:off x="1447800" y="392868150"/>
          <a:ext cx="104775" cy="2369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698200"/>
    <xdr:sp fLocksText="0">
      <xdr:nvSpPr>
        <xdr:cNvPr id="1441" name="Text Box 1"/>
        <xdr:cNvSpPr txBox="1">
          <a:spLocks noChangeArrowheads="1"/>
        </xdr:cNvSpPr>
      </xdr:nvSpPr>
      <xdr:spPr>
        <a:xfrm>
          <a:off x="1447800" y="392868150"/>
          <a:ext cx="104775" cy="2369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698200"/>
    <xdr:sp fLocksText="0">
      <xdr:nvSpPr>
        <xdr:cNvPr id="1442" name="Text Box 1"/>
        <xdr:cNvSpPr txBox="1">
          <a:spLocks noChangeArrowheads="1"/>
        </xdr:cNvSpPr>
      </xdr:nvSpPr>
      <xdr:spPr>
        <a:xfrm>
          <a:off x="1447800" y="392868150"/>
          <a:ext cx="104775" cy="2369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698200"/>
    <xdr:sp fLocksText="0">
      <xdr:nvSpPr>
        <xdr:cNvPr id="1443" name="Text Box 1"/>
        <xdr:cNvSpPr txBox="1">
          <a:spLocks noChangeArrowheads="1"/>
        </xdr:cNvSpPr>
      </xdr:nvSpPr>
      <xdr:spPr>
        <a:xfrm>
          <a:off x="1447800" y="392868150"/>
          <a:ext cx="104775" cy="2369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745825"/>
    <xdr:sp fLocksText="0">
      <xdr:nvSpPr>
        <xdr:cNvPr id="1444" name="Text Box 1"/>
        <xdr:cNvSpPr txBox="1">
          <a:spLocks noChangeArrowheads="1"/>
        </xdr:cNvSpPr>
      </xdr:nvSpPr>
      <xdr:spPr>
        <a:xfrm>
          <a:off x="1447800" y="392868150"/>
          <a:ext cx="104775" cy="2374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745825"/>
    <xdr:sp fLocksText="0">
      <xdr:nvSpPr>
        <xdr:cNvPr id="1445" name="Text Box 1"/>
        <xdr:cNvSpPr txBox="1">
          <a:spLocks noChangeArrowheads="1"/>
        </xdr:cNvSpPr>
      </xdr:nvSpPr>
      <xdr:spPr>
        <a:xfrm>
          <a:off x="1447800" y="392868150"/>
          <a:ext cx="104775" cy="2374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745825"/>
    <xdr:sp fLocksText="0">
      <xdr:nvSpPr>
        <xdr:cNvPr id="1446" name="Text Box 1"/>
        <xdr:cNvSpPr txBox="1">
          <a:spLocks noChangeArrowheads="1"/>
        </xdr:cNvSpPr>
      </xdr:nvSpPr>
      <xdr:spPr>
        <a:xfrm>
          <a:off x="1447800" y="392868150"/>
          <a:ext cx="104775" cy="2374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745825"/>
    <xdr:sp fLocksText="0">
      <xdr:nvSpPr>
        <xdr:cNvPr id="1447" name="Text Box 1"/>
        <xdr:cNvSpPr txBox="1">
          <a:spLocks noChangeArrowheads="1"/>
        </xdr:cNvSpPr>
      </xdr:nvSpPr>
      <xdr:spPr>
        <a:xfrm>
          <a:off x="1447800" y="392868150"/>
          <a:ext cx="104775" cy="2374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745825"/>
    <xdr:sp fLocksText="0">
      <xdr:nvSpPr>
        <xdr:cNvPr id="1448" name="Text Box 1"/>
        <xdr:cNvSpPr txBox="1">
          <a:spLocks noChangeArrowheads="1"/>
        </xdr:cNvSpPr>
      </xdr:nvSpPr>
      <xdr:spPr>
        <a:xfrm>
          <a:off x="1447800" y="392868150"/>
          <a:ext cx="104775" cy="2374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745825"/>
    <xdr:sp fLocksText="0">
      <xdr:nvSpPr>
        <xdr:cNvPr id="1449" name="Text Box 1"/>
        <xdr:cNvSpPr txBox="1">
          <a:spLocks noChangeArrowheads="1"/>
        </xdr:cNvSpPr>
      </xdr:nvSpPr>
      <xdr:spPr>
        <a:xfrm>
          <a:off x="1447800" y="392868150"/>
          <a:ext cx="104775" cy="2374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745825"/>
    <xdr:sp fLocksText="0">
      <xdr:nvSpPr>
        <xdr:cNvPr id="1450" name="Text Box 1"/>
        <xdr:cNvSpPr txBox="1">
          <a:spLocks noChangeArrowheads="1"/>
        </xdr:cNvSpPr>
      </xdr:nvSpPr>
      <xdr:spPr>
        <a:xfrm>
          <a:off x="1447800" y="392868150"/>
          <a:ext cx="104775" cy="2374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745825"/>
    <xdr:sp fLocksText="0">
      <xdr:nvSpPr>
        <xdr:cNvPr id="1451" name="Text Box 1"/>
        <xdr:cNvSpPr txBox="1">
          <a:spLocks noChangeArrowheads="1"/>
        </xdr:cNvSpPr>
      </xdr:nvSpPr>
      <xdr:spPr>
        <a:xfrm>
          <a:off x="1447800" y="392868150"/>
          <a:ext cx="104775" cy="2374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745825"/>
    <xdr:sp fLocksText="0">
      <xdr:nvSpPr>
        <xdr:cNvPr id="1452" name="Text Box 1"/>
        <xdr:cNvSpPr txBox="1">
          <a:spLocks noChangeArrowheads="1"/>
        </xdr:cNvSpPr>
      </xdr:nvSpPr>
      <xdr:spPr>
        <a:xfrm>
          <a:off x="1447800" y="392868150"/>
          <a:ext cx="104775" cy="2374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745825"/>
    <xdr:sp fLocksText="0">
      <xdr:nvSpPr>
        <xdr:cNvPr id="1453" name="Text Box 1"/>
        <xdr:cNvSpPr txBox="1">
          <a:spLocks noChangeArrowheads="1"/>
        </xdr:cNvSpPr>
      </xdr:nvSpPr>
      <xdr:spPr>
        <a:xfrm>
          <a:off x="1447800" y="392868150"/>
          <a:ext cx="104775" cy="2374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745825"/>
    <xdr:sp fLocksText="0">
      <xdr:nvSpPr>
        <xdr:cNvPr id="1454" name="Text Box 1"/>
        <xdr:cNvSpPr txBox="1">
          <a:spLocks noChangeArrowheads="1"/>
        </xdr:cNvSpPr>
      </xdr:nvSpPr>
      <xdr:spPr>
        <a:xfrm>
          <a:off x="1447800" y="392868150"/>
          <a:ext cx="104775" cy="2374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745825"/>
    <xdr:sp fLocksText="0">
      <xdr:nvSpPr>
        <xdr:cNvPr id="1455" name="Text Box 1"/>
        <xdr:cNvSpPr txBox="1">
          <a:spLocks noChangeArrowheads="1"/>
        </xdr:cNvSpPr>
      </xdr:nvSpPr>
      <xdr:spPr>
        <a:xfrm>
          <a:off x="1447800" y="392868150"/>
          <a:ext cx="104775" cy="2374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745825"/>
    <xdr:sp fLocksText="0">
      <xdr:nvSpPr>
        <xdr:cNvPr id="1456" name="Text Box 1"/>
        <xdr:cNvSpPr txBox="1">
          <a:spLocks noChangeArrowheads="1"/>
        </xdr:cNvSpPr>
      </xdr:nvSpPr>
      <xdr:spPr>
        <a:xfrm>
          <a:off x="1447800" y="392868150"/>
          <a:ext cx="104775" cy="2374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745825"/>
    <xdr:sp fLocksText="0">
      <xdr:nvSpPr>
        <xdr:cNvPr id="1457" name="Text Box 1"/>
        <xdr:cNvSpPr txBox="1">
          <a:spLocks noChangeArrowheads="1"/>
        </xdr:cNvSpPr>
      </xdr:nvSpPr>
      <xdr:spPr>
        <a:xfrm>
          <a:off x="1447800" y="392868150"/>
          <a:ext cx="104775" cy="2374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745825"/>
    <xdr:sp fLocksText="0">
      <xdr:nvSpPr>
        <xdr:cNvPr id="1458" name="Text Box 1"/>
        <xdr:cNvSpPr txBox="1">
          <a:spLocks noChangeArrowheads="1"/>
        </xdr:cNvSpPr>
      </xdr:nvSpPr>
      <xdr:spPr>
        <a:xfrm>
          <a:off x="1447800" y="392868150"/>
          <a:ext cx="104775" cy="2374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745825"/>
    <xdr:sp fLocksText="0">
      <xdr:nvSpPr>
        <xdr:cNvPr id="1459" name="Text Box 1"/>
        <xdr:cNvSpPr txBox="1">
          <a:spLocks noChangeArrowheads="1"/>
        </xdr:cNvSpPr>
      </xdr:nvSpPr>
      <xdr:spPr>
        <a:xfrm>
          <a:off x="1447800" y="392868150"/>
          <a:ext cx="104775" cy="2374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745825"/>
    <xdr:sp fLocksText="0">
      <xdr:nvSpPr>
        <xdr:cNvPr id="1460" name="Text Box 1"/>
        <xdr:cNvSpPr txBox="1">
          <a:spLocks noChangeArrowheads="1"/>
        </xdr:cNvSpPr>
      </xdr:nvSpPr>
      <xdr:spPr>
        <a:xfrm>
          <a:off x="1447800" y="392868150"/>
          <a:ext cx="104775" cy="2374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745825"/>
    <xdr:sp fLocksText="0">
      <xdr:nvSpPr>
        <xdr:cNvPr id="1461" name="Text Box 1"/>
        <xdr:cNvSpPr txBox="1">
          <a:spLocks noChangeArrowheads="1"/>
        </xdr:cNvSpPr>
      </xdr:nvSpPr>
      <xdr:spPr>
        <a:xfrm>
          <a:off x="1447800" y="392868150"/>
          <a:ext cx="104775" cy="2374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745825"/>
    <xdr:sp fLocksText="0">
      <xdr:nvSpPr>
        <xdr:cNvPr id="1462" name="Text Box 1"/>
        <xdr:cNvSpPr txBox="1">
          <a:spLocks noChangeArrowheads="1"/>
        </xdr:cNvSpPr>
      </xdr:nvSpPr>
      <xdr:spPr>
        <a:xfrm>
          <a:off x="1447800" y="392868150"/>
          <a:ext cx="104775" cy="2374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745825"/>
    <xdr:sp fLocksText="0">
      <xdr:nvSpPr>
        <xdr:cNvPr id="1463" name="Text Box 1"/>
        <xdr:cNvSpPr txBox="1">
          <a:spLocks noChangeArrowheads="1"/>
        </xdr:cNvSpPr>
      </xdr:nvSpPr>
      <xdr:spPr>
        <a:xfrm>
          <a:off x="1447800" y="392868150"/>
          <a:ext cx="104775" cy="2374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03612950"/>
    <xdr:sp fLocksText="0">
      <xdr:nvSpPr>
        <xdr:cNvPr id="1464" name="Text Box 1"/>
        <xdr:cNvSpPr txBox="1">
          <a:spLocks noChangeArrowheads="1"/>
        </xdr:cNvSpPr>
      </xdr:nvSpPr>
      <xdr:spPr>
        <a:xfrm>
          <a:off x="1447800" y="392868150"/>
          <a:ext cx="104775" cy="10361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03612950"/>
    <xdr:sp fLocksText="0">
      <xdr:nvSpPr>
        <xdr:cNvPr id="1465" name="Text Box 1"/>
        <xdr:cNvSpPr txBox="1">
          <a:spLocks noChangeArrowheads="1"/>
        </xdr:cNvSpPr>
      </xdr:nvSpPr>
      <xdr:spPr>
        <a:xfrm>
          <a:off x="1447800" y="392868150"/>
          <a:ext cx="104775" cy="10361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03612950"/>
    <xdr:sp fLocksText="0">
      <xdr:nvSpPr>
        <xdr:cNvPr id="1466" name="Text Box 1"/>
        <xdr:cNvSpPr txBox="1">
          <a:spLocks noChangeArrowheads="1"/>
        </xdr:cNvSpPr>
      </xdr:nvSpPr>
      <xdr:spPr>
        <a:xfrm>
          <a:off x="1447800" y="392868150"/>
          <a:ext cx="104775" cy="10361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03612950"/>
    <xdr:sp fLocksText="0">
      <xdr:nvSpPr>
        <xdr:cNvPr id="1467" name="Text Box 1"/>
        <xdr:cNvSpPr txBox="1">
          <a:spLocks noChangeArrowheads="1"/>
        </xdr:cNvSpPr>
      </xdr:nvSpPr>
      <xdr:spPr>
        <a:xfrm>
          <a:off x="1447800" y="392868150"/>
          <a:ext cx="104775" cy="10361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03612950"/>
    <xdr:sp fLocksText="0">
      <xdr:nvSpPr>
        <xdr:cNvPr id="1468" name="Text Box 1"/>
        <xdr:cNvSpPr txBox="1">
          <a:spLocks noChangeArrowheads="1"/>
        </xdr:cNvSpPr>
      </xdr:nvSpPr>
      <xdr:spPr>
        <a:xfrm>
          <a:off x="1447800" y="392868150"/>
          <a:ext cx="104775" cy="10361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03612950"/>
    <xdr:sp fLocksText="0">
      <xdr:nvSpPr>
        <xdr:cNvPr id="1469" name="Text Box 1"/>
        <xdr:cNvSpPr txBox="1">
          <a:spLocks noChangeArrowheads="1"/>
        </xdr:cNvSpPr>
      </xdr:nvSpPr>
      <xdr:spPr>
        <a:xfrm>
          <a:off x="1447800" y="392868150"/>
          <a:ext cx="104775" cy="10361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03612950"/>
    <xdr:sp fLocksText="0">
      <xdr:nvSpPr>
        <xdr:cNvPr id="1470" name="Text Box 1"/>
        <xdr:cNvSpPr txBox="1">
          <a:spLocks noChangeArrowheads="1"/>
        </xdr:cNvSpPr>
      </xdr:nvSpPr>
      <xdr:spPr>
        <a:xfrm>
          <a:off x="1447800" y="392868150"/>
          <a:ext cx="104775" cy="10361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03612950"/>
    <xdr:sp fLocksText="0">
      <xdr:nvSpPr>
        <xdr:cNvPr id="1471" name="Text Box 1"/>
        <xdr:cNvSpPr txBox="1">
          <a:spLocks noChangeArrowheads="1"/>
        </xdr:cNvSpPr>
      </xdr:nvSpPr>
      <xdr:spPr>
        <a:xfrm>
          <a:off x="1447800" y="392868150"/>
          <a:ext cx="104775" cy="10361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03612950"/>
    <xdr:sp fLocksText="0">
      <xdr:nvSpPr>
        <xdr:cNvPr id="1472" name="Text Box 1"/>
        <xdr:cNvSpPr txBox="1">
          <a:spLocks noChangeArrowheads="1"/>
        </xdr:cNvSpPr>
      </xdr:nvSpPr>
      <xdr:spPr>
        <a:xfrm>
          <a:off x="1447800" y="392868150"/>
          <a:ext cx="104775" cy="10361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03612950"/>
    <xdr:sp fLocksText="0">
      <xdr:nvSpPr>
        <xdr:cNvPr id="1473" name="Text Box 1"/>
        <xdr:cNvSpPr txBox="1">
          <a:spLocks noChangeArrowheads="1"/>
        </xdr:cNvSpPr>
      </xdr:nvSpPr>
      <xdr:spPr>
        <a:xfrm>
          <a:off x="1447800" y="392868150"/>
          <a:ext cx="104775" cy="10361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03612950"/>
    <xdr:sp fLocksText="0">
      <xdr:nvSpPr>
        <xdr:cNvPr id="1474" name="Text Box 1"/>
        <xdr:cNvSpPr txBox="1">
          <a:spLocks noChangeArrowheads="1"/>
        </xdr:cNvSpPr>
      </xdr:nvSpPr>
      <xdr:spPr>
        <a:xfrm>
          <a:off x="1447800" y="392868150"/>
          <a:ext cx="104775" cy="10361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03612950"/>
    <xdr:sp fLocksText="0">
      <xdr:nvSpPr>
        <xdr:cNvPr id="1475" name="Text Box 1"/>
        <xdr:cNvSpPr txBox="1">
          <a:spLocks noChangeArrowheads="1"/>
        </xdr:cNvSpPr>
      </xdr:nvSpPr>
      <xdr:spPr>
        <a:xfrm>
          <a:off x="1447800" y="392868150"/>
          <a:ext cx="104775" cy="10361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03612950"/>
    <xdr:sp fLocksText="0">
      <xdr:nvSpPr>
        <xdr:cNvPr id="1476" name="Text Box 1"/>
        <xdr:cNvSpPr txBox="1">
          <a:spLocks noChangeArrowheads="1"/>
        </xdr:cNvSpPr>
      </xdr:nvSpPr>
      <xdr:spPr>
        <a:xfrm>
          <a:off x="1447800" y="392868150"/>
          <a:ext cx="104775" cy="10361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03612950"/>
    <xdr:sp fLocksText="0">
      <xdr:nvSpPr>
        <xdr:cNvPr id="1477" name="Text Box 1"/>
        <xdr:cNvSpPr txBox="1">
          <a:spLocks noChangeArrowheads="1"/>
        </xdr:cNvSpPr>
      </xdr:nvSpPr>
      <xdr:spPr>
        <a:xfrm>
          <a:off x="1447800" y="392868150"/>
          <a:ext cx="104775" cy="10361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03612950"/>
    <xdr:sp fLocksText="0">
      <xdr:nvSpPr>
        <xdr:cNvPr id="1478" name="Text Box 1"/>
        <xdr:cNvSpPr txBox="1">
          <a:spLocks noChangeArrowheads="1"/>
        </xdr:cNvSpPr>
      </xdr:nvSpPr>
      <xdr:spPr>
        <a:xfrm>
          <a:off x="1447800" y="392868150"/>
          <a:ext cx="104775" cy="10361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03612950"/>
    <xdr:sp fLocksText="0">
      <xdr:nvSpPr>
        <xdr:cNvPr id="1479" name="Text Box 1"/>
        <xdr:cNvSpPr txBox="1">
          <a:spLocks noChangeArrowheads="1"/>
        </xdr:cNvSpPr>
      </xdr:nvSpPr>
      <xdr:spPr>
        <a:xfrm>
          <a:off x="1447800" y="392868150"/>
          <a:ext cx="104775" cy="10361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03612950"/>
    <xdr:sp fLocksText="0">
      <xdr:nvSpPr>
        <xdr:cNvPr id="1480" name="Text Box 1"/>
        <xdr:cNvSpPr txBox="1">
          <a:spLocks noChangeArrowheads="1"/>
        </xdr:cNvSpPr>
      </xdr:nvSpPr>
      <xdr:spPr>
        <a:xfrm>
          <a:off x="1447800" y="392868150"/>
          <a:ext cx="104775" cy="10361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03612950"/>
    <xdr:sp fLocksText="0">
      <xdr:nvSpPr>
        <xdr:cNvPr id="1481" name="Text Box 1"/>
        <xdr:cNvSpPr txBox="1">
          <a:spLocks noChangeArrowheads="1"/>
        </xdr:cNvSpPr>
      </xdr:nvSpPr>
      <xdr:spPr>
        <a:xfrm>
          <a:off x="1447800" y="392868150"/>
          <a:ext cx="104775" cy="10361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03612950"/>
    <xdr:sp fLocksText="0">
      <xdr:nvSpPr>
        <xdr:cNvPr id="1482" name="Text Box 1"/>
        <xdr:cNvSpPr txBox="1">
          <a:spLocks noChangeArrowheads="1"/>
        </xdr:cNvSpPr>
      </xdr:nvSpPr>
      <xdr:spPr>
        <a:xfrm>
          <a:off x="1447800" y="392868150"/>
          <a:ext cx="104775" cy="10361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03612950"/>
    <xdr:sp fLocksText="0">
      <xdr:nvSpPr>
        <xdr:cNvPr id="1483" name="Text Box 1"/>
        <xdr:cNvSpPr txBox="1">
          <a:spLocks noChangeArrowheads="1"/>
        </xdr:cNvSpPr>
      </xdr:nvSpPr>
      <xdr:spPr>
        <a:xfrm>
          <a:off x="1447800" y="392868150"/>
          <a:ext cx="104775" cy="10361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01974650"/>
    <xdr:sp fLocksText="0">
      <xdr:nvSpPr>
        <xdr:cNvPr id="1484" name="Text Box 1"/>
        <xdr:cNvSpPr txBox="1">
          <a:spLocks noChangeArrowheads="1"/>
        </xdr:cNvSpPr>
      </xdr:nvSpPr>
      <xdr:spPr>
        <a:xfrm>
          <a:off x="1447800" y="392868150"/>
          <a:ext cx="104775" cy="10197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01974650"/>
    <xdr:sp fLocksText="0">
      <xdr:nvSpPr>
        <xdr:cNvPr id="1485" name="Text Box 1"/>
        <xdr:cNvSpPr txBox="1">
          <a:spLocks noChangeArrowheads="1"/>
        </xdr:cNvSpPr>
      </xdr:nvSpPr>
      <xdr:spPr>
        <a:xfrm>
          <a:off x="1447800" y="392868150"/>
          <a:ext cx="104775" cy="10197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01974650"/>
    <xdr:sp fLocksText="0">
      <xdr:nvSpPr>
        <xdr:cNvPr id="1486" name="Text Box 1"/>
        <xdr:cNvSpPr txBox="1">
          <a:spLocks noChangeArrowheads="1"/>
        </xdr:cNvSpPr>
      </xdr:nvSpPr>
      <xdr:spPr>
        <a:xfrm>
          <a:off x="1447800" y="392868150"/>
          <a:ext cx="104775" cy="10197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01974650"/>
    <xdr:sp fLocksText="0">
      <xdr:nvSpPr>
        <xdr:cNvPr id="1487" name="Text Box 1"/>
        <xdr:cNvSpPr txBox="1">
          <a:spLocks noChangeArrowheads="1"/>
        </xdr:cNvSpPr>
      </xdr:nvSpPr>
      <xdr:spPr>
        <a:xfrm>
          <a:off x="1447800" y="392868150"/>
          <a:ext cx="104775" cy="10197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01974650"/>
    <xdr:sp fLocksText="0">
      <xdr:nvSpPr>
        <xdr:cNvPr id="1488" name="Text Box 1"/>
        <xdr:cNvSpPr txBox="1">
          <a:spLocks noChangeArrowheads="1"/>
        </xdr:cNvSpPr>
      </xdr:nvSpPr>
      <xdr:spPr>
        <a:xfrm>
          <a:off x="1447800" y="392868150"/>
          <a:ext cx="104775" cy="10197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01974650"/>
    <xdr:sp fLocksText="0">
      <xdr:nvSpPr>
        <xdr:cNvPr id="1489" name="Text Box 1"/>
        <xdr:cNvSpPr txBox="1">
          <a:spLocks noChangeArrowheads="1"/>
        </xdr:cNvSpPr>
      </xdr:nvSpPr>
      <xdr:spPr>
        <a:xfrm>
          <a:off x="1447800" y="392868150"/>
          <a:ext cx="104775" cy="10197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01974650"/>
    <xdr:sp fLocksText="0">
      <xdr:nvSpPr>
        <xdr:cNvPr id="1490" name="Text Box 1"/>
        <xdr:cNvSpPr txBox="1">
          <a:spLocks noChangeArrowheads="1"/>
        </xdr:cNvSpPr>
      </xdr:nvSpPr>
      <xdr:spPr>
        <a:xfrm>
          <a:off x="1447800" y="392868150"/>
          <a:ext cx="104775" cy="10197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01974650"/>
    <xdr:sp fLocksText="0">
      <xdr:nvSpPr>
        <xdr:cNvPr id="1491" name="Text Box 1"/>
        <xdr:cNvSpPr txBox="1">
          <a:spLocks noChangeArrowheads="1"/>
        </xdr:cNvSpPr>
      </xdr:nvSpPr>
      <xdr:spPr>
        <a:xfrm>
          <a:off x="1447800" y="392868150"/>
          <a:ext cx="104775" cy="10197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01974650"/>
    <xdr:sp fLocksText="0">
      <xdr:nvSpPr>
        <xdr:cNvPr id="1492" name="Text Box 1"/>
        <xdr:cNvSpPr txBox="1">
          <a:spLocks noChangeArrowheads="1"/>
        </xdr:cNvSpPr>
      </xdr:nvSpPr>
      <xdr:spPr>
        <a:xfrm>
          <a:off x="1447800" y="392868150"/>
          <a:ext cx="104775" cy="10197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01974650"/>
    <xdr:sp fLocksText="0">
      <xdr:nvSpPr>
        <xdr:cNvPr id="1493" name="Text Box 1"/>
        <xdr:cNvSpPr txBox="1">
          <a:spLocks noChangeArrowheads="1"/>
        </xdr:cNvSpPr>
      </xdr:nvSpPr>
      <xdr:spPr>
        <a:xfrm>
          <a:off x="1447800" y="392868150"/>
          <a:ext cx="104775" cy="10197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01974650"/>
    <xdr:sp fLocksText="0">
      <xdr:nvSpPr>
        <xdr:cNvPr id="1494" name="Text Box 1"/>
        <xdr:cNvSpPr txBox="1">
          <a:spLocks noChangeArrowheads="1"/>
        </xdr:cNvSpPr>
      </xdr:nvSpPr>
      <xdr:spPr>
        <a:xfrm>
          <a:off x="1447800" y="392868150"/>
          <a:ext cx="104775" cy="10197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01974650"/>
    <xdr:sp fLocksText="0">
      <xdr:nvSpPr>
        <xdr:cNvPr id="1495" name="Text Box 1"/>
        <xdr:cNvSpPr txBox="1">
          <a:spLocks noChangeArrowheads="1"/>
        </xdr:cNvSpPr>
      </xdr:nvSpPr>
      <xdr:spPr>
        <a:xfrm>
          <a:off x="1447800" y="392868150"/>
          <a:ext cx="104775" cy="10197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01974650"/>
    <xdr:sp fLocksText="0">
      <xdr:nvSpPr>
        <xdr:cNvPr id="1496" name="Text Box 1"/>
        <xdr:cNvSpPr txBox="1">
          <a:spLocks noChangeArrowheads="1"/>
        </xdr:cNvSpPr>
      </xdr:nvSpPr>
      <xdr:spPr>
        <a:xfrm>
          <a:off x="1447800" y="392868150"/>
          <a:ext cx="104775" cy="10197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01974650"/>
    <xdr:sp fLocksText="0">
      <xdr:nvSpPr>
        <xdr:cNvPr id="1497" name="Text Box 1"/>
        <xdr:cNvSpPr txBox="1">
          <a:spLocks noChangeArrowheads="1"/>
        </xdr:cNvSpPr>
      </xdr:nvSpPr>
      <xdr:spPr>
        <a:xfrm>
          <a:off x="1447800" y="392868150"/>
          <a:ext cx="104775" cy="10197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01974650"/>
    <xdr:sp fLocksText="0">
      <xdr:nvSpPr>
        <xdr:cNvPr id="1498" name="Text Box 1"/>
        <xdr:cNvSpPr txBox="1">
          <a:spLocks noChangeArrowheads="1"/>
        </xdr:cNvSpPr>
      </xdr:nvSpPr>
      <xdr:spPr>
        <a:xfrm>
          <a:off x="1447800" y="392868150"/>
          <a:ext cx="104775" cy="10197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01974650"/>
    <xdr:sp fLocksText="0">
      <xdr:nvSpPr>
        <xdr:cNvPr id="1499" name="Text Box 1"/>
        <xdr:cNvSpPr txBox="1">
          <a:spLocks noChangeArrowheads="1"/>
        </xdr:cNvSpPr>
      </xdr:nvSpPr>
      <xdr:spPr>
        <a:xfrm>
          <a:off x="1447800" y="392868150"/>
          <a:ext cx="104775" cy="10197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01974650"/>
    <xdr:sp fLocksText="0">
      <xdr:nvSpPr>
        <xdr:cNvPr id="1500" name="Text Box 1"/>
        <xdr:cNvSpPr txBox="1">
          <a:spLocks noChangeArrowheads="1"/>
        </xdr:cNvSpPr>
      </xdr:nvSpPr>
      <xdr:spPr>
        <a:xfrm>
          <a:off x="1447800" y="392868150"/>
          <a:ext cx="104775" cy="10197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01974650"/>
    <xdr:sp fLocksText="0">
      <xdr:nvSpPr>
        <xdr:cNvPr id="1501" name="Text Box 1"/>
        <xdr:cNvSpPr txBox="1">
          <a:spLocks noChangeArrowheads="1"/>
        </xdr:cNvSpPr>
      </xdr:nvSpPr>
      <xdr:spPr>
        <a:xfrm>
          <a:off x="1447800" y="392868150"/>
          <a:ext cx="104775" cy="10197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01974650"/>
    <xdr:sp fLocksText="0">
      <xdr:nvSpPr>
        <xdr:cNvPr id="1502" name="Text Box 1"/>
        <xdr:cNvSpPr txBox="1">
          <a:spLocks noChangeArrowheads="1"/>
        </xdr:cNvSpPr>
      </xdr:nvSpPr>
      <xdr:spPr>
        <a:xfrm>
          <a:off x="1447800" y="392868150"/>
          <a:ext cx="104775" cy="10197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01974650"/>
    <xdr:sp fLocksText="0">
      <xdr:nvSpPr>
        <xdr:cNvPr id="1503" name="Text Box 1"/>
        <xdr:cNvSpPr txBox="1">
          <a:spLocks noChangeArrowheads="1"/>
        </xdr:cNvSpPr>
      </xdr:nvSpPr>
      <xdr:spPr>
        <a:xfrm>
          <a:off x="1447800" y="392868150"/>
          <a:ext cx="104775" cy="10197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593425"/>
    <xdr:sp fLocksText="0">
      <xdr:nvSpPr>
        <xdr:cNvPr id="1504" name="Text Box 1"/>
        <xdr:cNvSpPr txBox="1">
          <a:spLocks noChangeArrowheads="1"/>
        </xdr:cNvSpPr>
      </xdr:nvSpPr>
      <xdr:spPr>
        <a:xfrm>
          <a:off x="1447800" y="392868150"/>
          <a:ext cx="104775" cy="2359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1343200"/>
    <xdr:sp fLocksText="0">
      <xdr:nvSpPr>
        <xdr:cNvPr id="1505" name="Text Box 1"/>
        <xdr:cNvSpPr txBox="1">
          <a:spLocks noChangeArrowheads="1"/>
        </xdr:cNvSpPr>
      </xdr:nvSpPr>
      <xdr:spPr>
        <a:xfrm>
          <a:off x="1447800" y="392868150"/>
          <a:ext cx="104775" cy="231343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1343200"/>
    <xdr:sp fLocksText="0">
      <xdr:nvSpPr>
        <xdr:cNvPr id="1506" name="Text Box 1"/>
        <xdr:cNvSpPr txBox="1">
          <a:spLocks noChangeArrowheads="1"/>
        </xdr:cNvSpPr>
      </xdr:nvSpPr>
      <xdr:spPr>
        <a:xfrm>
          <a:off x="1447800" y="392868150"/>
          <a:ext cx="104775" cy="231343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1343200"/>
    <xdr:sp fLocksText="0">
      <xdr:nvSpPr>
        <xdr:cNvPr id="1507" name="Text Box 1"/>
        <xdr:cNvSpPr txBox="1">
          <a:spLocks noChangeArrowheads="1"/>
        </xdr:cNvSpPr>
      </xdr:nvSpPr>
      <xdr:spPr>
        <a:xfrm>
          <a:off x="1447800" y="392868150"/>
          <a:ext cx="104775" cy="231343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1343200"/>
    <xdr:sp fLocksText="0">
      <xdr:nvSpPr>
        <xdr:cNvPr id="1508" name="Text Box 1"/>
        <xdr:cNvSpPr txBox="1">
          <a:spLocks noChangeArrowheads="1"/>
        </xdr:cNvSpPr>
      </xdr:nvSpPr>
      <xdr:spPr>
        <a:xfrm>
          <a:off x="1447800" y="392868150"/>
          <a:ext cx="104775" cy="231343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1343200"/>
    <xdr:sp fLocksText="0">
      <xdr:nvSpPr>
        <xdr:cNvPr id="1509" name="Text Box 1"/>
        <xdr:cNvSpPr txBox="1">
          <a:spLocks noChangeArrowheads="1"/>
        </xdr:cNvSpPr>
      </xdr:nvSpPr>
      <xdr:spPr>
        <a:xfrm>
          <a:off x="1447800" y="392868150"/>
          <a:ext cx="104775" cy="231343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1343200"/>
    <xdr:sp fLocksText="0">
      <xdr:nvSpPr>
        <xdr:cNvPr id="1510" name="Text Box 1"/>
        <xdr:cNvSpPr txBox="1">
          <a:spLocks noChangeArrowheads="1"/>
        </xdr:cNvSpPr>
      </xdr:nvSpPr>
      <xdr:spPr>
        <a:xfrm>
          <a:off x="1447800" y="392868150"/>
          <a:ext cx="104775" cy="231343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1343200"/>
    <xdr:sp fLocksText="0">
      <xdr:nvSpPr>
        <xdr:cNvPr id="1511" name="Text Box 1"/>
        <xdr:cNvSpPr txBox="1">
          <a:spLocks noChangeArrowheads="1"/>
        </xdr:cNvSpPr>
      </xdr:nvSpPr>
      <xdr:spPr>
        <a:xfrm>
          <a:off x="1447800" y="392868150"/>
          <a:ext cx="104775" cy="231343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1343200"/>
    <xdr:sp fLocksText="0">
      <xdr:nvSpPr>
        <xdr:cNvPr id="1512" name="Text Box 1"/>
        <xdr:cNvSpPr txBox="1">
          <a:spLocks noChangeArrowheads="1"/>
        </xdr:cNvSpPr>
      </xdr:nvSpPr>
      <xdr:spPr>
        <a:xfrm>
          <a:off x="1447800" y="392868150"/>
          <a:ext cx="104775" cy="231343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1343200"/>
    <xdr:sp fLocksText="0">
      <xdr:nvSpPr>
        <xdr:cNvPr id="1513" name="Text Box 1"/>
        <xdr:cNvSpPr txBox="1">
          <a:spLocks noChangeArrowheads="1"/>
        </xdr:cNvSpPr>
      </xdr:nvSpPr>
      <xdr:spPr>
        <a:xfrm>
          <a:off x="1447800" y="392868150"/>
          <a:ext cx="104775" cy="231343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1343200"/>
    <xdr:sp fLocksText="0">
      <xdr:nvSpPr>
        <xdr:cNvPr id="1514" name="Text Box 1"/>
        <xdr:cNvSpPr txBox="1">
          <a:spLocks noChangeArrowheads="1"/>
        </xdr:cNvSpPr>
      </xdr:nvSpPr>
      <xdr:spPr>
        <a:xfrm>
          <a:off x="1447800" y="392868150"/>
          <a:ext cx="104775" cy="231343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1343200"/>
    <xdr:sp fLocksText="0">
      <xdr:nvSpPr>
        <xdr:cNvPr id="1515" name="Text Box 1"/>
        <xdr:cNvSpPr txBox="1">
          <a:spLocks noChangeArrowheads="1"/>
        </xdr:cNvSpPr>
      </xdr:nvSpPr>
      <xdr:spPr>
        <a:xfrm>
          <a:off x="1447800" y="392868150"/>
          <a:ext cx="104775" cy="231343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1343200"/>
    <xdr:sp fLocksText="0">
      <xdr:nvSpPr>
        <xdr:cNvPr id="1516" name="Text Box 1"/>
        <xdr:cNvSpPr txBox="1">
          <a:spLocks noChangeArrowheads="1"/>
        </xdr:cNvSpPr>
      </xdr:nvSpPr>
      <xdr:spPr>
        <a:xfrm>
          <a:off x="1447800" y="392868150"/>
          <a:ext cx="104775" cy="231343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1343200"/>
    <xdr:sp fLocksText="0">
      <xdr:nvSpPr>
        <xdr:cNvPr id="1517" name="Text Box 1"/>
        <xdr:cNvSpPr txBox="1">
          <a:spLocks noChangeArrowheads="1"/>
        </xdr:cNvSpPr>
      </xdr:nvSpPr>
      <xdr:spPr>
        <a:xfrm>
          <a:off x="1447800" y="392868150"/>
          <a:ext cx="104775" cy="231343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1343200"/>
    <xdr:sp fLocksText="0">
      <xdr:nvSpPr>
        <xdr:cNvPr id="1518" name="Text Box 1"/>
        <xdr:cNvSpPr txBox="1">
          <a:spLocks noChangeArrowheads="1"/>
        </xdr:cNvSpPr>
      </xdr:nvSpPr>
      <xdr:spPr>
        <a:xfrm>
          <a:off x="1447800" y="392868150"/>
          <a:ext cx="104775" cy="231343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1343200"/>
    <xdr:sp fLocksText="0">
      <xdr:nvSpPr>
        <xdr:cNvPr id="1519" name="Text Box 1"/>
        <xdr:cNvSpPr txBox="1">
          <a:spLocks noChangeArrowheads="1"/>
        </xdr:cNvSpPr>
      </xdr:nvSpPr>
      <xdr:spPr>
        <a:xfrm>
          <a:off x="1447800" y="392868150"/>
          <a:ext cx="104775" cy="231343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1343200"/>
    <xdr:sp fLocksText="0">
      <xdr:nvSpPr>
        <xdr:cNvPr id="1520" name="Text Box 1"/>
        <xdr:cNvSpPr txBox="1">
          <a:spLocks noChangeArrowheads="1"/>
        </xdr:cNvSpPr>
      </xdr:nvSpPr>
      <xdr:spPr>
        <a:xfrm>
          <a:off x="1447800" y="392868150"/>
          <a:ext cx="104775" cy="231343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1343200"/>
    <xdr:sp fLocksText="0">
      <xdr:nvSpPr>
        <xdr:cNvPr id="1521" name="Text Box 1"/>
        <xdr:cNvSpPr txBox="1">
          <a:spLocks noChangeArrowheads="1"/>
        </xdr:cNvSpPr>
      </xdr:nvSpPr>
      <xdr:spPr>
        <a:xfrm>
          <a:off x="1447800" y="392868150"/>
          <a:ext cx="104775" cy="231343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1343200"/>
    <xdr:sp fLocksText="0">
      <xdr:nvSpPr>
        <xdr:cNvPr id="1522" name="Text Box 1"/>
        <xdr:cNvSpPr txBox="1">
          <a:spLocks noChangeArrowheads="1"/>
        </xdr:cNvSpPr>
      </xdr:nvSpPr>
      <xdr:spPr>
        <a:xfrm>
          <a:off x="1447800" y="392868150"/>
          <a:ext cx="104775" cy="231343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1343200"/>
    <xdr:sp fLocksText="0">
      <xdr:nvSpPr>
        <xdr:cNvPr id="1523" name="Text Box 1"/>
        <xdr:cNvSpPr txBox="1">
          <a:spLocks noChangeArrowheads="1"/>
        </xdr:cNvSpPr>
      </xdr:nvSpPr>
      <xdr:spPr>
        <a:xfrm>
          <a:off x="1447800" y="392868150"/>
          <a:ext cx="104775" cy="231343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1343200"/>
    <xdr:sp fLocksText="0">
      <xdr:nvSpPr>
        <xdr:cNvPr id="1524" name="Text Box 1"/>
        <xdr:cNvSpPr txBox="1">
          <a:spLocks noChangeArrowheads="1"/>
        </xdr:cNvSpPr>
      </xdr:nvSpPr>
      <xdr:spPr>
        <a:xfrm>
          <a:off x="1447800" y="392868150"/>
          <a:ext cx="104775" cy="231343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0495475"/>
    <xdr:sp fLocksText="0">
      <xdr:nvSpPr>
        <xdr:cNvPr id="1525" name="Text Box 1"/>
        <xdr:cNvSpPr txBox="1">
          <a:spLocks noChangeArrowheads="1"/>
        </xdr:cNvSpPr>
      </xdr:nvSpPr>
      <xdr:spPr>
        <a:xfrm>
          <a:off x="1447800" y="392868150"/>
          <a:ext cx="104775" cy="2304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0495475"/>
    <xdr:sp fLocksText="0">
      <xdr:nvSpPr>
        <xdr:cNvPr id="1526" name="Text Box 1"/>
        <xdr:cNvSpPr txBox="1">
          <a:spLocks noChangeArrowheads="1"/>
        </xdr:cNvSpPr>
      </xdr:nvSpPr>
      <xdr:spPr>
        <a:xfrm>
          <a:off x="1447800" y="392868150"/>
          <a:ext cx="104775" cy="2304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0495475"/>
    <xdr:sp fLocksText="0">
      <xdr:nvSpPr>
        <xdr:cNvPr id="1527" name="Text Box 1"/>
        <xdr:cNvSpPr txBox="1">
          <a:spLocks noChangeArrowheads="1"/>
        </xdr:cNvSpPr>
      </xdr:nvSpPr>
      <xdr:spPr>
        <a:xfrm>
          <a:off x="1447800" y="392868150"/>
          <a:ext cx="104775" cy="2304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0495475"/>
    <xdr:sp fLocksText="0">
      <xdr:nvSpPr>
        <xdr:cNvPr id="1528" name="Text Box 1"/>
        <xdr:cNvSpPr txBox="1">
          <a:spLocks noChangeArrowheads="1"/>
        </xdr:cNvSpPr>
      </xdr:nvSpPr>
      <xdr:spPr>
        <a:xfrm>
          <a:off x="1447800" y="392868150"/>
          <a:ext cx="104775" cy="2304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0495475"/>
    <xdr:sp fLocksText="0">
      <xdr:nvSpPr>
        <xdr:cNvPr id="1529" name="Text Box 1"/>
        <xdr:cNvSpPr txBox="1">
          <a:spLocks noChangeArrowheads="1"/>
        </xdr:cNvSpPr>
      </xdr:nvSpPr>
      <xdr:spPr>
        <a:xfrm>
          <a:off x="1447800" y="392868150"/>
          <a:ext cx="104775" cy="2304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0495475"/>
    <xdr:sp fLocksText="0">
      <xdr:nvSpPr>
        <xdr:cNvPr id="1530" name="Text Box 1"/>
        <xdr:cNvSpPr txBox="1">
          <a:spLocks noChangeArrowheads="1"/>
        </xdr:cNvSpPr>
      </xdr:nvSpPr>
      <xdr:spPr>
        <a:xfrm>
          <a:off x="1447800" y="392868150"/>
          <a:ext cx="104775" cy="2304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0495475"/>
    <xdr:sp fLocksText="0">
      <xdr:nvSpPr>
        <xdr:cNvPr id="1531" name="Text Box 1"/>
        <xdr:cNvSpPr txBox="1">
          <a:spLocks noChangeArrowheads="1"/>
        </xdr:cNvSpPr>
      </xdr:nvSpPr>
      <xdr:spPr>
        <a:xfrm>
          <a:off x="1447800" y="392868150"/>
          <a:ext cx="104775" cy="2304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0495475"/>
    <xdr:sp fLocksText="0">
      <xdr:nvSpPr>
        <xdr:cNvPr id="1532" name="Text Box 1"/>
        <xdr:cNvSpPr txBox="1">
          <a:spLocks noChangeArrowheads="1"/>
        </xdr:cNvSpPr>
      </xdr:nvSpPr>
      <xdr:spPr>
        <a:xfrm>
          <a:off x="1447800" y="392868150"/>
          <a:ext cx="104775" cy="2304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0495475"/>
    <xdr:sp fLocksText="0">
      <xdr:nvSpPr>
        <xdr:cNvPr id="1533" name="Text Box 1"/>
        <xdr:cNvSpPr txBox="1">
          <a:spLocks noChangeArrowheads="1"/>
        </xdr:cNvSpPr>
      </xdr:nvSpPr>
      <xdr:spPr>
        <a:xfrm>
          <a:off x="1447800" y="392868150"/>
          <a:ext cx="104775" cy="2304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0495475"/>
    <xdr:sp fLocksText="0">
      <xdr:nvSpPr>
        <xdr:cNvPr id="1534" name="Text Box 1"/>
        <xdr:cNvSpPr txBox="1">
          <a:spLocks noChangeArrowheads="1"/>
        </xdr:cNvSpPr>
      </xdr:nvSpPr>
      <xdr:spPr>
        <a:xfrm>
          <a:off x="1447800" y="392868150"/>
          <a:ext cx="104775" cy="2304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0495475"/>
    <xdr:sp fLocksText="0">
      <xdr:nvSpPr>
        <xdr:cNvPr id="1535" name="Text Box 1"/>
        <xdr:cNvSpPr txBox="1">
          <a:spLocks noChangeArrowheads="1"/>
        </xdr:cNvSpPr>
      </xdr:nvSpPr>
      <xdr:spPr>
        <a:xfrm>
          <a:off x="1447800" y="392868150"/>
          <a:ext cx="104775" cy="2304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0495475"/>
    <xdr:sp fLocksText="0">
      <xdr:nvSpPr>
        <xdr:cNvPr id="1536" name="Text Box 1"/>
        <xdr:cNvSpPr txBox="1">
          <a:spLocks noChangeArrowheads="1"/>
        </xdr:cNvSpPr>
      </xdr:nvSpPr>
      <xdr:spPr>
        <a:xfrm>
          <a:off x="1447800" y="392868150"/>
          <a:ext cx="104775" cy="2304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0495475"/>
    <xdr:sp fLocksText="0">
      <xdr:nvSpPr>
        <xdr:cNvPr id="1537" name="Text Box 1"/>
        <xdr:cNvSpPr txBox="1">
          <a:spLocks noChangeArrowheads="1"/>
        </xdr:cNvSpPr>
      </xdr:nvSpPr>
      <xdr:spPr>
        <a:xfrm>
          <a:off x="1447800" y="392868150"/>
          <a:ext cx="104775" cy="2304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0495475"/>
    <xdr:sp fLocksText="0">
      <xdr:nvSpPr>
        <xdr:cNvPr id="1538" name="Text Box 1"/>
        <xdr:cNvSpPr txBox="1">
          <a:spLocks noChangeArrowheads="1"/>
        </xdr:cNvSpPr>
      </xdr:nvSpPr>
      <xdr:spPr>
        <a:xfrm>
          <a:off x="1447800" y="392868150"/>
          <a:ext cx="104775" cy="2304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0495475"/>
    <xdr:sp fLocksText="0">
      <xdr:nvSpPr>
        <xdr:cNvPr id="1539" name="Text Box 1"/>
        <xdr:cNvSpPr txBox="1">
          <a:spLocks noChangeArrowheads="1"/>
        </xdr:cNvSpPr>
      </xdr:nvSpPr>
      <xdr:spPr>
        <a:xfrm>
          <a:off x="1447800" y="392868150"/>
          <a:ext cx="104775" cy="2304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0495475"/>
    <xdr:sp fLocksText="0">
      <xdr:nvSpPr>
        <xdr:cNvPr id="1540" name="Text Box 1"/>
        <xdr:cNvSpPr txBox="1">
          <a:spLocks noChangeArrowheads="1"/>
        </xdr:cNvSpPr>
      </xdr:nvSpPr>
      <xdr:spPr>
        <a:xfrm>
          <a:off x="1447800" y="392868150"/>
          <a:ext cx="104775" cy="2304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0495475"/>
    <xdr:sp fLocksText="0">
      <xdr:nvSpPr>
        <xdr:cNvPr id="1541" name="Text Box 1"/>
        <xdr:cNvSpPr txBox="1">
          <a:spLocks noChangeArrowheads="1"/>
        </xdr:cNvSpPr>
      </xdr:nvSpPr>
      <xdr:spPr>
        <a:xfrm>
          <a:off x="1447800" y="392868150"/>
          <a:ext cx="104775" cy="2304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0495475"/>
    <xdr:sp fLocksText="0">
      <xdr:nvSpPr>
        <xdr:cNvPr id="1542" name="Text Box 1"/>
        <xdr:cNvSpPr txBox="1">
          <a:spLocks noChangeArrowheads="1"/>
        </xdr:cNvSpPr>
      </xdr:nvSpPr>
      <xdr:spPr>
        <a:xfrm>
          <a:off x="1447800" y="392868150"/>
          <a:ext cx="104775" cy="2304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0495475"/>
    <xdr:sp fLocksText="0">
      <xdr:nvSpPr>
        <xdr:cNvPr id="1543" name="Text Box 1"/>
        <xdr:cNvSpPr txBox="1">
          <a:spLocks noChangeArrowheads="1"/>
        </xdr:cNvSpPr>
      </xdr:nvSpPr>
      <xdr:spPr>
        <a:xfrm>
          <a:off x="1447800" y="392868150"/>
          <a:ext cx="104775" cy="2304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30495475"/>
    <xdr:sp fLocksText="0">
      <xdr:nvSpPr>
        <xdr:cNvPr id="1544" name="Text Box 1"/>
        <xdr:cNvSpPr txBox="1">
          <a:spLocks noChangeArrowheads="1"/>
        </xdr:cNvSpPr>
      </xdr:nvSpPr>
      <xdr:spPr>
        <a:xfrm>
          <a:off x="1447800" y="392868150"/>
          <a:ext cx="104775" cy="230495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317</xdr:row>
      <xdr:rowOff>0</xdr:rowOff>
    </xdr:from>
    <xdr:ext cx="104775" cy="800100"/>
    <xdr:sp fLocksText="0">
      <xdr:nvSpPr>
        <xdr:cNvPr id="1545" name="Text Box 1"/>
        <xdr:cNvSpPr txBox="1">
          <a:spLocks noChangeArrowheads="1"/>
        </xdr:cNvSpPr>
      </xdr:nvSpPr>
      <xdr:spPr>
        <a:xfrm>
          <a:off x="1447800" y="34144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317</xdr:row>
      <xdr:rowOff>0</xdr:rowOff>
    </xdr:from>
    <xdr:ext cx="104775" cy="800100"/>
    <xdr:sp fLocksText="0">
      <xdr:nvSpPr>
        <xdr:cNvPr id="1546" name="Text Box 1"/>
        <xdr:cNvSpPr txBox="1">
          <a:spLocks noChangeArrowheads="1"/>
        </xdr:cNvSpPr>
      </xdr:nvSpPr>
      <xdr:spPr>
        <a:xfrm>
          <a:off x="1447800" y="34144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317</xdr:row>
      <xdr:rowOff>0</xdr:rowOff>
    </xdr:from>
    <xdr:ext cx="104775" cy="800100"/>
    <xdr:sp fLocksText="0">
      <xdr:nvSpPr>
        <xdr:cNvPr id="1547" name="Text Box 1"/>
        <xdr:cNvSpPr txBox="1">
          <a:spLocks noChangeArrowheads="1"/>
        </xdr:cNvSpPr>
      </xdr:nvSpPr>
      <xdr:spPr>
        <a:xfrm>
          <a:off x="1447800" y="34144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317</xdr:row>
      <xdr:rowOff>0</xdr:rowOff>
    </xdr:from>
    <xdr:ext cx="104775" cy="800100"/>
    <xdr:sp fLocksText="0">
      <xdr:nvSpPr>
        <xdr:cNvPr id="1548" name="Text Box 1"/>
        <xdr:cNvSpPr txBox="1">
          <a:spLocks noChangeArrowheads="1"/>
        </xdr:cNvSpPr>
      </xdr:nvSpPr>
      <xdr:spPr>
        <a:xfrm>
          <a:off x="1447800" y="34144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317</xdr:row>
      <xdr:rowOff>0</xdr:rowOff>
    </xdr:from>
    <xdr:ext cx="104775" cy="800100"/>
    <xdr:sp fLocksText="0">
      <xdr:nvSpPr>
        <xdr:cNvPr id="1549" name="Text Box 1"/>
        <xdr:cNvSpPr txBox="1">
          <a:spLocks noChangeArrowheads="1"/>
        </xdr:cNvSpPr>
      </xdr:nvSpPr>
      <xdr:spPr>
        <a:xfrm>
          <a:off x="1447800" y="34144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317</xdr:row>
      <xdr:rowOff>0</xdr:rowOff>
    </xdr:from>
    <xdr:ext cx="104775" cy="800100"/>
    <xdr:sp fLocksText="0">
      <xdr:nvSpPr>
        <xdr:cNvPr id="1550" name="Text Box 1"/>
        <xdr:cNvSpPr txBox="1">
          <a:spLocks noChangeArrowheads="1"/>
        </xdr:cNvSpPr>
      </xdr:nvSpPr>
      <xdr:spPr>
        <a:xfrm>
          <a:off x="1447800" y="34144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317</xdr:row>
      <xdr:rowOff>0</xdr:rowOff>
    </xdr:from>
    <xdr:ext cx="104775" cy="800100"/>
    <xdr:sp fLocksText="0">
      <xdr:nvSpPr>
        <xdr:cNvPr id="1551" name="Text Box 1"/>
        <xdr:cNvSpPr txBox="1">
          <a:spLocks noChangeArrowheads="1"/>
        </xdr:cNvSpPr>
      </xdr:nvSpPr>
      <xdr:spPr>
        <a:xfrm>
          <a:off x="1447800" y="34144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317</xdr:row>
      <xdr:rowOff>0</xdr:rowOff>
    </xdr:from>
    <xdr:ext cx="104775" cy="800100"/>
    <xdr:sp fLocksText="0">
      <xdr:nvSpPr>
        <xdr:cNvPr id="1552" name="Text Box 1"/>
        <xdr:cNvSpPr txBox="1">
          <a:spLocks noChangeArrowheads="1"/>
        </xdr:cNvSpPr>
      </xdr:nvSpPr>
      <xdr:spPr>
        <a:xfrm>
          <a:off x="1447800" y="34144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317</xdr:row>
      <xdr:rowOff>0</xdr:rowOff>
    </xdr:from>
    <xdr:ext cx="104775" cy="800100"/>
    <xdr:sp fLocksText="0">
      <xdr:nvSpPr>
        <xdr:cNvPr id="1553" name="Text Box 1"/>
        <xdr:cNvSpPr txBox="1">
          <a:spLocks noChangeArrowheads="1"/>
        </xdr:cNvSpPr>
      </xdr:nvSpPr>
      <xdr:spPr>
        <a:xfrm>
          <a:off x="1447800" y="341442675"/>
          <a:ext cx="1047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442650"/>
    <xdr:sp fLocksText="0">
      <xdr:nvSpPr>
        <xdr:cNvPr id="1554" name="Text Box 1"/>
        <xdr:cNvSpPr txBox="1">
          <a:spLocks noChangeArrowheads="1"/>
        </xdr:cNvSpPr>
      </xdr:nvSpPr>
      <xdr:spPr>
        <a:xfrm>
          <a:off x="1447800" y="392868150"/>
          <a:ext cx="104775" cy="3644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442650"/>
    <xdr:sp fLocksText="0">
      <xdr:nvSpPr>
        <xdr:cNvPr id="1555" name="Text Box 1"/>
        <xdr:cNvSpPr txBox="1">
          <a:spLocks noChangeArrowheads="1"/>
        </xdr:cNvSpPr>
      </xdr:nvSpPr>
      <xdr:spPr>
        <a:xfrm>
          <a:off x="1447800" y="392868150"/>
          <a:ext cx="104775" cy="3644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442650"/>
    <xdr:sp fLocksText="0">
      <xdr:nvSpPr>
        <xdr:cNvPr id="1556" name="Text Box 1"/>
        <xdr:cNvSpPr txBox="1">
          <a:spLocks noChangeArrowheads="1"/>
        </xdr:cNvSpPr>
      </xdr:nvSpPr>
      <xdr:spPr>
        <a:xfrm>
          <a:off x="1447800" y="392868150"/>
          <a:ext cx="104775" cy="3644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442650"/>
    <xdr:sp fLocksText="0">
      <xdr:nvSpPr>
        <xdr:cNvPr id="1557" name="Text Box 1"/>
        <xdr:cNvSpPr txBox="1">
          <a:spLocks noChangeArrowheads="1"/>
        </xdr:cNvSpPr>
      </xdr:nvSpPr>
      <xdr:spPr>
        <a:xfrm>
          <a:off x="1447800" y="392868150"/>
          <a:ext cx="104775" cy="3644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442650"/>
    <xdr:sp fLocksText="0">
      <xdr:nvSpPr>
        <xdr:cNvPr id="1558" name="Text Box 1"/>
        <xdr:cNvSpPr txBox="1">
          <a:spLocks noChangeArrowheads="1"/>
        </xdr:cNvSpPr>
      </xdr:nvSpPr>
      <xdr:spPr>
        <a:xfrm>
          <a:off x="1447800" y="392868150"/>
          <a:ext cx="104775" cy="3644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442650"/>
    <xdr:sp fLocksText="0">
      <xdr:nvSpPr>
        <xdr:cNvPr id="1559" name="Text Box 1"/>
        <xdr:cNvSpPr txBox="1">
          <a:spLocks noChangeArrowheads="1"/>
        </xdr:cNvSpPr>
      </xdr:nvSpPr>
      <xdr:spPr>
        <a:xfrm>
          <a:off x="1447800" y="392868150"/>
          <a:ext cx="104775" cy="3644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442650"/>
    <xdr:sp fLocksText="0">
      <xdr:nvSpPr>
        <xdr:cNvPr id="1560" name="Text Box 1"/>
        <xdr:cNvSpPr txBox="1">
          <a:spLocks noChangeArrowheads="1"/>
        </xdr:cNvSpPr>
      </xdr:nvSpPr>
      <xdr:spPr>
        <a:xfrm>
          <a:off x="1447800" y="392868150"/>
          <a:ext cx="104775" cy="3644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442650"/>
    <xdr:sp fLocksText="0">
      <xdr:nvSpPr>
        <xdr:cNvPr id="1561" name="Text Box 1"/>
        <xdr:cNvSpPr txBox="1">
          <a:spLocks noChangeArrowheads="1"/>
        </xdr:cNvSpPr>
      </xdr:nvSpPr>
      <xdr:spPr>
        <a:xfrm>
          <a:off x="1447800" y="392868150"/>
          <a:ext cx="104775" cy="3644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442650"/>
    <xdr:sp fLocksText="0">
      <xdr:nvSpPr>
        <xdr:cNvPr id="1562" name="Text Box 1"/>
        <xdr:cNvSpPr txBox="1">
          <a:spLocks noChangeArrowheads="1"/>
        </xdr:cNvSpPr>
      </xdr:nvSpPr>
      <xdr:spPr>
        <a:xfrm>
          <a:off x="1447800" y="392868150"/>
          <a:ext cx="104775" cy="3644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442650"/>
    <xdr:sp fLocksText="0">
      <xdr:nvSpPr>
        <xdr:cNvPr id="1563" name="Text Box 1"/>
        <xdr:cNvSpPr txBox="1">
          <a:spLocks noChangeArrowheads="1"/>
        </xdr:cNvSpPr>
      </xdr:nvSpPr>
      <xdr:spPr>
        <a:xfrm>
          <a:off x="1447800" y="392868150"/>
          <a:ext cx="104775" cy="3644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442650"/>
    <xdr:sp fLocksText="0">
      <xdr:nvSpPr>
        <xdr:cNvPr id="1564" name="Text Box 1"/>
        <xdr:cNvSpPr txBox="1">
          <a:spLocks noChangeArrowheads="1"/>
        </xdr:cNvSpPr>
      </xdr:nvSpPr>
      <xdr:spPr>
        <a:xfrm>
          <a:off x="1447800" y="392868150"/>
          <a:ext cx="104775" cy="3644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442650"/>
    <xdr:sp fLocksText="0">
      <xdr:nvSpPr>
        <xdr:cNvPr id="1565" name="Text Box 1"/>
        <xdr:cNvSpPr txBox="1">
          <a:spLocks noChangeArrowheads="1"/>
        </xdr:cNvSpPr>
      </xdr:nvSpPr>
      <xdr:spPr>
        <a:xfrm>
          <a:off x="1447800" y="392868150"/>
          <a:ext cx="104775" cy="3644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442650"/>
    <xdr:sp fLocksText="0">
      <xdr:nvSpPr>
        <xdr:cNvPr id="1566" name="Text Box 1"/>
        <xdr:cNvSpPr txBox="1">
          <a:spLocks noChangeArrowheads="1"/>
        </xdr:cNvSpPr>
      </xdr:nvSpPr>
      <xdr:spPr>
        <a:xfrm>
          <a:off x="1447800" y="392868150"/>
          <a:ext cx="104775" cy="3644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442650"/>
    <xdr:sp fLocksText="0">
      <xdr:nvSpPr>
        <xdr:cNvPr id="1567" name="Text Box 1"/>
        <xdr:cNvSpPr txBox="1">
          <a:spLocks noChangeArrowheads="1"/>
        </xdr:cNvSpPr>
      </xdr:nvSpPr>
      <xdr:spPr>
        <a:xfrm>
          <a:off x="1447800" y="392868150"/>
          <a:ext cx="104775" cy="3644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442650"/>
    <xdr:sp fLocksText="0">
      <xdr:nvSpPr>
        <xdr:cNvPr id="1568" name="Text Box 1"/>
        <xdr:cNvSpPr txBox="1">
          <a:spLocks noChangeArrowheads="1"/>
        </xdr:cNvSpPr>
      </xdr:nvSpPr>
      <xdr:spPr>
        <a:xfrm>
          <a:off x="1447800" y="392868150"/>
          <a:ext cx="104775" cy="3644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442650"/>
    <xdr:sp fLocksText="0">
      <xdr:nvSpPr>
        <xdr:cNvPr id="1569" name="Text Box 1"/>
        <xdr:cNvSpPr txBox="1">
          <a:spLocks noChangeArrowheads="1"/>
        </xdr:cNvSpPr>
      </xdr:nvSpPr>
      <xdr:spPr>
        <a:xfrm>
          <a:off x="1447800" y="392868150"/>
          <a:ext cx="104775" cy="3644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442650"/>
    <xdr:sp fLocksText="0">
      <xdr:nvSpPr>
        <xdr:cNvPr id="1570" name="Text Box 1"/>
        <xdr:cNvSpPr txBox="1">
          <a:spLocks noChangeArrowheads="1"/>
        </xdr:cNvSpPr>
      </xdr:nvSpPr>
      <xdr:spPr>
        <a:xfrm>
          <a:off x="1447800" y="392868150"/>
          <a:ext cx="104775" cy="3644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442650"/>
    <xdr:sp fLocksText="0">
      <xdr:nvSpPr>
        <xdr:cNvPr id="1571" name="Text Box 1"/>
        <xdr:cNvSpPr txBox="1">
          <a:spLocks noChangeArrowheads="1"/>
        </xdr:cNvSpPr>
      </xdr:nvSpPr>
      <xdr:spPr>
        <a:xfrm>
          <a:off x="1447800" y="392868150"/>
          <a:ext cx="104775" cy="3644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442650"/>
    <xdr:sp fLocksText="0">
      <xdr:nvSpPr>
        <xdr:cNvPr id="1572" name="Text Box 1"/>
        <xdr:cNvSpPr txBox="1">
          <a:spLocks noChangeArrowheads="1"/>
        </xdr:cNvSpPr>
      </xdr:nvSpPr>
      <xdr:spPr>
        <a:xfrm>
          <a:off x="1447800" y="392868150"/>
          <a:ext cx="104775" cy="3644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6442650"/>
    <xdr:sp fLocksText="0">
      <xdr:nvSpPr>
        <xdr:cNvPr id="1573" name="Text Box 1"/>
        <xdr:cNvSpPr txBox="1">
          <a:spLocks noChangeArrowheads="1"/>
        </xdr:cNvSpPr>
      </xdr:nvSpPr>
      <xdr:spPr>
        <a:xfrm>
          <a:off x="1447800" y="392868150"/>
          <a:ext cx="104775" cy="3644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3737550"/>
    <xdr:sp fLocksText="0">
      <xdr:nvSpPr>
        <xdr:cNvPr id="1574" name="Text Box 1"/>
        <xdr:cNvSpPr txBox="1">
          <a:spLocks noChangeArrowheads="1"/>
        </xdr:cNvSpPr>
      </xdr:nvSpPr>
      <xdr:spPr>
        <a:xfrm>
          <a:off x="1447800" y="392868150"/>
          <a:ext cx="104775" cy="3373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3737550"/>
    <xdr:sp fLocksText="0">
      <xdr:nvSpPr>
        <xdr:cNvPr id="1575" name="Text Box 1"/>
        <xdr:cNvSpPr txBox="1">
          <a:spLocks noChangeArrowheads="1"/>
        </xdr:cNvSpPr>
      </xdr:nvSpPr>
      <xdr:spPr>
        <a:xfrm>
          <a:off x="1447800" y="392868150"/>
          <a:ext cx="104775" cy="3373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3737550"/>
    <xdr:sp fLocksText="0">
      <xdr:nvSpPr>
        <xdr:cNvPr id="1576" name="Text Box 1"/>
        <xdr:cNvSpPr txBox="1">
          <a:spLocks noChangeArrowheads="1"/>
        </xdr:cNvSpPr>
      </xdr:nvSpPr>
      <xdr:spPr>
        <a:xfrm>
          <a:off x="1447800" y="392868150"/>
          <a:ext cx="104775" cy="3373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3737550"/>
    <xdr:sp fLocksText="0">
      <xdr:nvSpPr>
        <xdr:cNvPr id="1577" name="Text Box 1"/>
        <xdr:cNvSpPr txBox="1">
          <a:spLocks noChangeArrowheads="1"/>
        </xdr:cNvSpPr>
      </xdr:nvSpPr>
      <xdr:spPr>
        <a:xfrm>
          <a:off x="1447800" y="392868150"/>
          <a:ext cx="104775" cy="3373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3737550"/>
    <xdr:sp fLocksText="0">
      <xdr:nvSpPr>
        <xdr:cNvPr id="1578" name="Text Box 1"/>
        <xdr:cNvSpPr txBox="1">
          <a:spLocks noChangeArrowheads="1"/>
        </xdr:cNvSpPr>
      </xdr:nvSpPr>
      <xdr:spPr>
        <a:xfrm>
          <a:off x="1447800" y="392868150"/>
          <a:ext cx="104775" cy="3373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3737550"/>
    <xdr:sp fLocksText="0">
      <xdr:nvSpPr>
        <xdr:cNvPr id="1579" name="Text Box 1"/>
        <xdr:cNvSpPr txBox="1">
          <a:spLocks noChangeArrowheads="1"/>
        </xdr:cNvSpPr>
      </xdr:nvSpPr>
      <xdr:spPr>
        <a:xfrm>
          <a:off x="1447800" y="392868150"/>
          <a:ext cx="104775" cy="3373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3737550"/>
    <xdr:sp fLocksText="0">
      <xdr:nvSpPr>
        <xdr:cNvPr id="1580" name="Text Box 1"/>
        <xdr:cNvSpPr txBox="1">
          <a:spLocks noChangeArrowheads="1"/>
        </xdr:cNvSpPr>
      </xdr:nvSpPr>
      <xdr:spPr>
        <a:xfrm>
          <a:off x="1447800" y="392868150"/>
          <a:ext cx="104775" cy="3373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3737550"/>
    <xdr:sp fLocksText="0">
      <xdr:nvSpPr>
        <xdr:cNvPr id="1581" name="Text Box 1"/>
        <xdr:cNvSpPr txBox="1">
          <a:spLocks noChangeArrowheads="1"/>
        </xdr:cNvSpPr>
      </xdr:nvSpPr>
      <xdr:spPr>
        <a:xfrm>
          <a:off x="1447800" y="392868150"/>
          <a:ext cx="104775" cy="3373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3737550"/>
    <xdr:sp fLocksText="0">
      <xdr:nvSpPr>
        <xdr:cNvPr id="1582" name="Text Box 1"/>
        <xdr:cNvSpPr txBox="1">
          <a:spLocks noChangeArrowheads="1"/>
        </xdr:cNvSpPr>
      </xdr:nvSpPr>
      <xdr:spPr>
        <a:xfrm>
          <a:off x="1447800" y="392868150"/>
          <a:ext cx="104775" cy="3373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3737550"/>
    <xdr:sp fLocksText="0">
      <xdr:nvSpPr>
        <xdr:cNvPr id="1583" name="Text Box 1"/>
        <xdr:cNvSpPr txBox="1">
          <a:spLocks noChangeArrowheads="1"/>
        </xdr:cNvSpPr>
      </xdr:nvSpPr>
      <xdr:spPr>
        <a:xfrm>
          <a:off x="1447800" y="392868150"/>
          <a:ext cx="104775" cy="3373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3737550"/>
    <xdr:sp fLocksText="0">
      <xdr:nvSpPr>
        <xdr:cNvPr id="1584" name="Text Box 1"/>
        <xdr:cNvSpPr txBox="1">
          <a:spLocks noChangeArrowheads="1"/>
        </xdr:cNvSpPr>
      </xdr:nvSpPr>
      <xdr:spPr>
        <a:xfrm>
          <a:off x="1447800" y="392868150"/>
          <a:ext cx="104775" cy="3373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3737550"/>
    <xdr:sp fLocksText="0">
      <xdr:nvSpPr>
        <xdr:cNvPr id="1585" name="Text Box 1"/>
        <xdr:cNvSpPr txBox="1">
          <a:spLocks noChangeArrowheads="1"/>
        </xdr:cNvSpPr>
      </xdr:nvSpPr>
      <xdr:spPr>
        <a:xfrm>
          <a:off x="1447800" y="392868150"/>
          <a:ext cx="104775" cy="3373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3737550"/>
    <xdr:sp fLocksText="0">
      <xdr:nvSpPr>
        <xdr:cNvPr id="1586" name="Text Box 1"/>
        <xdr:cNvSpPr txBox="1">
          <a:spLocks noChangeArrowheads="1"/>
        </xdr:cNvSpPr>
      </xdr:nvSpPr>
      <xdr:spPr>
        <a:xfrm>
          <a:off x="1447800" y="392868150"/>
          <a:ext cx="104775" cy="3373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3737550"/>
    <xdr:sp fLocksText="0">
      <xdr:nvSpPr>
        <xdr:cNvPr id="1587" name="Text Box 1"/>
        <xdr:cNvSpPr txBox="1">
          <a:spLocks noChangeArrowheads="1"/>
        </xdr:cNvSpPr>
      </xdr:nvSpPr>
      <xdr:spPr>
        <a:xfrm>
          <a:off x="1447800" y="392868150"/>
          <a:ext cx="104775" cy="3373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3737550"/>
    <xdr:sp fLocksText="0">
      <xdr:nvSpPr>
        <xdr:cNvPr id="1588" name="Text Box 1"/>
        <xdr:cNvSpPr txBox="1">
          <a:spLocks noChangeArrowheads="1"/>
        </xdr:cNvSpPr>
      </xdr:nvSpPr>
      <xdr:spPr>
        <a:xfrm>
          <a:off x="1447800" y="392868150"/>
          <a:ext cx="104775" cy="3373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3737550"/>
    <xdr:sp fLocksText="0">
      <xdr:nvSpPr>
        <xdr:cNvPr id="1589" name="Text Box 1"/>
        <xdr:cNvSpPr txBox="1">
          <a:spLocks noChangeArrowheads="1"/>
        </xdr:cNvSpPr>
      </xdr:nvSpPr>
      <xdr:spPr>
        <a:xfrm>
          <a:off x="1447800" y="392868150"/>
          <a:ext cx="104775" cy="3373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3737550"/>
    <xdr:sp fLocksText="0">
      <xdr:nvSpPr>
        <xdr:cNvPr id="1590" name="Text Box 1"/>
        <xdr:cNvSpPr txBox="1">
          <a:spLocks noChangeArrowheads="1"/>
        </xdr:cNvSpPr>
      </xdr:nvSpPr>
      <xdr:spPr>
        <a:xfrm>
          <a:off x="1447800" y="392868150"/>
          <a:ext cx="104775" cy="3373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3737550"/>
    <xdr:sp fLocksText="0">
      <xdr:nvSpPr>
        <xdr:cNvPr id="1591" name="Text Box 1"/>
        <xdr:cNvSpPr txBox="1">
          <a:spLocks noChangeArrowheads="1"/>
        </xdr:cNvSpPr>
      </xdr:nvSpPr>
      <xdr:spPr>
        <a:xfrm>
          <a:off x="1447800" y="392868150"/>
          <a:ext cx="104775" cy="3373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3737550"/>
    <xdr:sp fLocksText="0">
      <xdr:nvSpPr>
        <xdr:cNvPr id="1592" name="Text Box 1"/>
        <xdr:cNvSpPr txBox="1">
          <a:spLocks noChangeArrowheads="1"/>
        </xdr:cNvSpPr>
      </xdr:nvSpPr>
      <xdr:spPr>
        <a:xfrm>
          <a:off x="1447800" y="392868150"/>
          <a:ext cx="104775" cy="3373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33737550"/>
    <xdr:sp fLocksText="0">
      <xdr:nvSpPr>
        <xdr:cNvPr id="1593" name="Text Box 1"/>
        <xdr:cNvSpPr txBox="1">
          <a:spLocks noChangeArrowheads="1"/>
        </xdr:cNvSpPr>
      </xdr:nvSpPr>
      <xdr:spPr>
        <a:xfrm>
          <a:off x="1447800" y="392868150"/>
          <a:ext cx="104775" cy="33737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237</xdr:row>
      <xdr:rowOff>0</xdr:rowOff>
    </xdr:from>
    <xdr:ext cx="104775" cy="102184200"/>
    <xdr:sp fLocksText="0">
      <xdr:nvSpPr>
        <xdr:cNvPr id="1594" name="Text Box 1"/>
        <xdr:cNvSpPr txBox="1">
          <a:spLocks noChangeArrowheads="1"/>
        </xdr:cNvSpPr>
      </xdr:nvSpPr>
      <xdr:spPr>
        <a:xfrm>
          <a:off x="1447800" y="239696625"/>
          <a:ext cx="104775" cy="10218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237</xdr:row>
      <xdr:rowOff>0</xdr:rowOff>
    </xdr:from>
    <xdr:ext cx="104775" cy="102184200"/>
    <xdr:sp fLocksText="0">
      <xdr:nvSpPr>
        <xdr:cNvPr id="1595" name="Text Box 1"/>
        <xdr:cNvSpPr txBox="1">
          <a:spLocks noChangeArrowheads="1"/>
        </xdr:cNvSpPr>
      </xdr:nvSpPr>
      <xdr:spPr>
        <a:xfrm>
          <a:off x="1447800" y="239696625"/>
          <a:ext cx="104775" cy="10218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237</xdr:row>
      <xdr:rowOff>0</xdr:rowOff>
    </xdr:from>
    <xdr:ext cx="104775" cy="102184200"/>
    <xdr:sp fLocksText="0">
      <xdr:nvSpPr>
        <xdr:cNvPr id="1596" name="Text Box 1"/>
        <xdr:cNvSpPr txBox="1">
          <a:spLocks noChangeArrowheads="1"/>
        </xdr:cNvSpPr>
      </xdr:nvSpPr>
      <xdr:spPr>
        <a:xfrm>
          <a:off x="1447800" y="239696625"/>
          <a:ext cx="104775" cy="10218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237</xdr:row>
      <xdr:rowOff>0</xdr:rowOff>
    </xdr:from>
    <xdr:ext cx="104775" cy="102184200"/>
    <xdr:sp fLocksText="0">
      <xdr:nvSpPr>
        <xdr:cNvPr id="1597" name="Text Box 1"/>
        <xdr:cNvSpPr txBox="1">
          <a:spLocks noChangeArrowheads="1"/>
        </xdr:cNvSpPr>
      </xdr:nvSpPr>
      <xdr:spPr>
        <a:xfrm>
          <a:off x="1447800" y="239696625"/>
          <a:ext cx="104775" cy="10218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237</xdr:row>
      <xdr:rowOff>0</xdr:rowOff>
    </xdr:from>
    <xdr:ext cx="104775" cy="102184200"/>
    <xdr:sp fLocksText="0">
      <xdr:nvSpPr>
        <xdr:cNvPr id="1598" name="Text Box 1"/>
        <xdr:cNvSpPr txBox="1">
          <a:spLocks noChangeArrowheads="1"/>
        </xdr:cNvSpPr>
      </xdr:nvSpPr>
      <xdr:spPr>
        <a:xfrm>
          <a:off x="1447800" y="239696625"/>
          <a:ext cx="104775" cy="10218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237</xdr:row>
      <xdr:rowOff>0</xdr:rowOff>
    </xdr:from>
    <xdr:ext cx="104775" cy="102184200"/>
    <xdr:sp fLocksText="0">
      <xdr:nvSpPr>
        <xdr:cNvPr id="1599" name="Text Box 1"/>
        <xdr:cNvSpPr txBox="1">
          <a:spLocks noChangeArrowheads="1"/>
        </xdr:cNvSpPr>
      </xdr:nvSpPr>
      <xdr:spPr>
        <a:xfrm>
          <a:off x="1447800" y="239696625"/>
          <a:ext cx="104775" cy="10218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237</xdr:row>
      <xdr:rowOff>0</xdr:rowOff>
    </xdr:from>
    <xdr:ext cx="104775" cy="102184200"/>
    <xdr:sp fLocksText="0">
      <xdr:nvSpPr>
        <xdr:cNvPr id="1600" name="Text Box 1"/>
        <xdr:cNvSpPr txBox="1">
          <a:spLocks noChangeArrowheads="1"/>
        </xdr:cNvSpPr>
      </xdr:nvSpPr>
      <xdr:spPr>
        <a:xfrm>
          <a:off x="1447800" y="239696625"/>
          <a:ext cx="104775" cy="10218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237</xdr:row>
      <xdr:rowOff>0</xdr:rowOff>
    </xdr:from>
    <xdr:ext cx="104775" cy="102184200"/>
    <xdr:sp fLocksText="0">
      <xdr:nvSpPr>
        <xdr:cNvPr id="1601" name="Text Box 1"/>
        <xdr:cNvSpPr txBox="1">
          <a:spLocks noChangeArrowheads="1"/>
        </xdr:cNvSpPr>
      </xdr:nvSpPr>
      <xdr:spPr>
        <a:xfrm>
          <a:off x="1447800" y="239696625"/>
          <a:ext cx="104775" cy="10218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237</xdr:row>
      <xdr:rowOff>0</xdr:rowOff>
    </xdr:from>
    <xdr:ext cx="104775" cy="102184200"/>
    <xdr:sp fLocksText="0">
      <xdr:nvSpPr>
        <xdr:cNvPr id="1602" name="Text Box 1"/>
        <xdr:cNvSpPr txBox="1">
          <a:spLocks noChangeArrowheads="1"/>
        </xdr:cNvSpPr>
      </xdr:nvSpPr>
      <xdr:spPr>
        <a:xfrm>
          <a:off x="1447800" y="239696625"/>
          <a:ext cx="104775" cy="102184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300</xdr:row>
      <xdr:rowOff>0</xdr:rowOff>
    </xdr:from>
    <xdr:ext cx="104775" cy="19954875"/>
    <xdr:sp fLocksText="0">
      <xdr:nvSpPr>
        <xdr:cNvPr id="1603" name="Text Box 1"/>
        <xdr:cNvSpPr txBox="1">
          <a:spLocks noChangeArrowheads="1"/>
        </xdr:cNvSpPr>
      </xdr:nvSpPr>
      <xdr:spPr>
        <a:xfrm>
          <a:off x="1447800" y="323392800"/>
          <a:ext cx="104775" cy="1995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300</xdr:row>
      <xdr:rowOff>0</xdr:rowOff>
    </xdr:from>
    <xdr:ext cx="104775" cy="19954875"/>
    <xdr:sp fLocksText="0">
      <xdr:nvSpPr>
        <xdr:cNvPr id="1604" name="Text Box 1"/>
        <xdr:cNvSpPr txBox="1">
          <a:spLocks noChangeArrowheads="1"/>
        </xdr:cNvSpPr>
      </xdr:nvSpPr>
      <xdr:spPr>
        <a:xfrm>
          <a:off x="1447800" y="323392800"/>
          <a:ext cx="104775" cy="1995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300</xdr:row>
      <xdr:rowOff>0</xdr:rowOff>
    </xdr:from>
    <xdr:ext cx="104775" cy="19954875"/>
    <xdr:sp fLocksText="0">
      <xdr:nvSpPr>
        <xdr:cNvPr id="1605" name="Text Box 1"/>
        <xdr:cNvSpPr txBox="1">
          <a:spLocks noChangeArrowheads="1"/>
        </xdr:cNvSpPr>
      </xdr:nvSpPr>
      <xdr:spPr>
        <a:xfrm>
          <a:off x="1447800" y="323392800"/>
          <a:ext cx="104775" cy="1995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300</xdr:row>
      <xdr:rowOff>0</xdr:rowOff>
    </xdr:from>
    <xdr:ext cx="104775" cy="19954875"/>
    <xdr:sp fLocksText="0">
      <xdr:nvSpPr>
        <xdr:cNvPr id="1606" name="Text Box 1"/>
        <xdr:cNvSpPr txBox="1">
          <a:spLocks noChangeArrowheads="1"/>
        </xdr:cNvSpPr>
      </xdr:nvSpPr>
      <xdr:spPr>
        <a:xfrm>
          <a:off x="1447800" y="323392800"/>
          <a:ext cx="104775" cy="1995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300</xdr:row>
      <xdr:rowOff>0</xdr:rowOff>
    </xdr:from>
    <xdr:ext cx="104775" cy="19954875"/>
    <xdr:sp fLocksText="0">
      <xdr:nvSpPr>
        <xdr:cNvPr id="1607" name="Text Box 1"/>
        <xdr:cNvSpPr txBox="1">
          <a:spLocks noChangeArrowheads="1"/>
        </xdr:cNvSpPr>
      </xdr:nvSpPr>
      <xdr:spPr>
        <a:xfrm>
          <a:off x="1447800" y="323392800"/>
          <a:ext cx="104775" cy="1995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300</xdr:row>
      <xdr:rowOff>0</xdr:rowOff>
    </xdr:from>
    <xdr:ext cx="104775" cy="19954875"/>
    <xdr:sp fLocksText="0">
      <xdr:nvSpPr>
        <xdr:cNvPr id="1608" name="Text Box 1"/>
        <xdr:cNvSpPr txBox="1">
          <a:spLocks noChangeArrowheads="1"/>
        </xdr:cNvSpPr>
      </xdr:nvSpPr>
      <xdr:spPr>
        <a:xfrm>
          <a:off x="1447800" y="323392800"/>
          <a:ext cx="104775" cy="1995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300</xdr:row>
      <xdr:rowOff>0</xdr:rowOff>
    </xdr:from>
    <xdr:ext cx="104775" cy="19954875"/>
    <xdr:sp fLocksText="0">
      <xdr:nvSpPr>
        <xdr:cNvPr id="1609" name="Text Box 1"/>
        <xdr:cNvSpPr txBox="1">
          <a:spLocks noChangeArrowheads="1"/>
        </xdr:cNvSpPr>
      </xdr:nvSpPr>
      <xdr:spPr>
        <a:xfrm>
          <a:off x="1447800" y="323392800"/>
          <a:ext cx="104775" cy="1995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300</xdr:row>
      <xdr:rowOff>0</xdr:rowOff>
    </xdr:from>
    <xdr:ext cx="104775" cy="19954875"/>
    <xdr:sp fLocksText="0">
      <xdr:nvSpPr>
        <xdr:cNvPr id="1610" name="Text Box 1"/>
        <xdr:cNvSpPr txBox="1">
          <a:spLocks noChangeArrowheads="1"/>
        </xdr:cNvSpPr>
      </xdr:nvSpPr>
      <xdr:spPr>
        <a:xfrm>
          <a:off x="1447800" y="323392800"/>
          <a:ext cx="104775" cy="1995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300</xdr:row>
      <xdr:rowOff>0</xdr:rowOff>
    </xdr:from>
    <xdr:ext cx="104775" cy="19954875"/>
    <xdr:sp fLocksText="0">
      <xdr:nvSpPr>
        <xdr:cNvPr id="1611" name="Text Box 1"/>
        <xdr:cNvSpPr txBox="1">
          <a:spLocks noChangeArrowheads="1"/>
        </xdr:cNvSpPr>
      </xdr:nvSpPr>
      <xdr:spPr>
        <a:xfrm>
          <a:off x="1447800" y="323392800"/>
          <a:ext cx="104775" cy="1995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300</xdr:row>
      <xdr:rowOff>0</xdr:rowOff>
    </xdr:from>
    <xdr:ext cx="104775" cy="19954875"/>
    <xdr:sp fLocksText="0">
      <xdr:nvSpPr>
        <xdr:cNvPr id="1612" name="Text Box 1"/>
        <xdr:cNvSpPr txBox="1">
          <a:spLocks noChangeArrowheads="1"/>
        </xdr:cNvSpPr>
      </xdr:nvSpPr>
      <xdr:spPr>
        <a:xfrm>
          <a:off x="1447800" y="323392800"/>
          <a:ext cx="104775" cy="1995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300</xdr:row>
      <xdr:rowOff>0</xdr:rowOff>
    </xdr:from>
    <xdr:ext cx="104775" cy="19954875"/>
    <xdr:sp fLocksText="0">
      <xdr:nvSpPr>
        <xdr:cNvPr id="1613" name="Text Box 1"/>
        <xdr:cNvSpPr txBox="1">
          <a:spLocks noChangeArrowheads="1"/>
        </xdr:cNvSpPr>
      </xdr:nvSpPr>
      <xdr:spPr>
        <a:xfrm>
          <a:off x="1447800" y="323392800"/>
          <a:ext cx="104775" cy="1995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300</xdr:row>
      <xdr:rowOff>0</xdr:rowOff>
    </xdr:from>
    <xdr:ext cx="104775" cy="19954875"/>
    <xdr:sp fLocksText="0">
      <xdr:nvSpPr>
        <xdr:cNvPr id="1614" name="Text Box 1"/>
        <xdr:cNvSpPr txBox="1">
          <a:spLocks noChangeArrowheads="1"/>
        </xdr:cNvSpPr>
      </xdr:nvSpPr>
      <xdr:spPr>
        <a:xfrm>
          <a:off x="1447800" y="323392800"/>
          <a:ext cx="104775" cy="1995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300</xdr:row>
      <xdr:rowOff>0</xdr:rowOff>
    </xdr:from>
    <xdr:ext cx="104775" cy="19954875"/>
    <xdr:sp fLocksText="0">
      <xdr:nvSpPr>
        <xdr:cNvPr id="1615" name="Text Box 1"/>
        <xdr:cNvSpPr txBox="1">
          <a:spLocks noChangeArrowheads="1"/>
        </xdr:cNvSpPr>
      </xdr:nvSpPr>
      <xdr:spPr>
        <a:xfrm>
          <a:off x="1447800" y="323392800"/>
          <a:ext cx="104775" cy="1995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300</xdr:row>
      <xdr:rowOff>0</xdr:rowOff>
    </xdr:from>
    <xdr:ext cx="104775" cy="19954875"/>
    <xdr:sp fLocksText="0">
      <xdr:nvSpPr>
        <xdr:cNvPr id="1616" name="Text Box 1"/>
        <xdr:cNvSpPr txBox="1">
          <a:spLocks noChangeArrowheads="1"/>
        </xdr:cNvSpPr>
      </xdr:nvSpPr>
      <xdr:spPr>
        <a:xfrm>
          <a:off x="1447800" y="323392800"/>
          <a:ext cx="104775" cy="1995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300</xdr:row>
      <xdr:rowOff>0</xdr:rowOff>
    </xdr:from>
    <xdr:ext cx="104775" cy="19954875"/>
    <xdr:sp fLocksText="0">
      <xdr:nvSpPr>
        <xdr:cNvPr id="1617" name="Text Box 1"/>
        <xdr:cNvSpPr txBox="1">
          <a:spLocks noChangeArrowheads="1"/>
        </xdr:cNvSpPr>
      </xdr:nvSpPr>
      <xdr:spPr>
        <a:xfrm>
          <a:off x="1447800" y="323392800"/>
          <a:ext cx="104775" cy="1995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300</xdr:row>
      <xdr:rowOff>0</xdr:rowOff>
    </xdr:from>
    <xdr:ext cx="104775" cy="19954875"/>
    <xdr:sp fLocksText="0">
      <xdr:nvSpPr>
        <xdr:cNvPr id="1618" name="Text Box 1"/>
        <xdr:cNvSpPr txBox="1">
          <a:spLocks noChangeArrowheads="1"/>
        </xdr:cNvSpPr>
      </xdr:nvSpPr>
      <xdr:spPr>
        <a:xfrm>
          <a:off x="1447800" y="323392800"/>
          <a:ext cx="104775" cy="1995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300</xdr:row>
      <xdr:rowOff>0</xdr:rowOff>
    </xdr:from>
    <xdr:ext cx="104775" cy="19954875"/>
    <xdr:sp fLocksText="0">
      <xdr:nvSpPr>
        <xdr:cNvPr id="1619" name="Text Box 1"/>
        <xdr:cNvSpPr txBox="1">
          <a:spLocks noChangeArrowheads="1"/>
        </xdr:cNvSpPr>
      </xdr:nvSpPr>
      <xdr:spPr>
        <a:xfrm>
          <a:off x="1447800" y="323392800"/>
          <a:ext cx="104775" cy="1995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300</xdr:row>
      <xdr:rowOff>0</xdr:rowOff>
    </xdr:from>
    <xdr:ext cx="104775" cy="19954875"/>
    <xdr:sp fLocksText="0">
      <xdr:nvSpPr>
        <xdr:cNvPr id="1620" name="Text Box 1"/>
        <xdr:cNvSpPr txBox="1">
          <a:spLocks noChangeArrowheads="1"/>
        </xdr:cNvSpPr>
      </xdr:nvSpPr>
      <xdr:spPr>
        <a:xfrm>
          <a:off x="1447800" y="323392800"/>
          <a:ext cx="104775" cy="1995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300</xdr:row>
      <xdr:rowOff>0</xdr:rowOff>
    </xdr:from>
    <xdr:ext cx="104775" cy="19954875"/>
    <xdr:sp fLocksText="0">
      <xdr:nvSpPr>
        <xdr:cNvPr id="1621" name="Text Box 1"/>
        <xdr:cNvSpPr txBox="1">
          <a:spLocks noChangeArrowheads="1"/>
        </xdr:cNvSpPr>
      </xdr:nvSpPr>
      <xdr:spPr>
        <a:xfrm>
          <a:off x="1447800" y="323392800"/>
          <a:ext cx="104775" cy="1995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300</xdr:row>
      <xdr:rowOff>0</xdr:rowOff>
    </xdr:from>
    <xdr:ext cx="104775" cy="19954875"/>
    <xdr:sp fLocksText="0">
      <xdr:nvSpPr>
        <xdr:cNvPr id="1622" name="Text Box 1"/>
        <xdr:cNvSpPr txBox="1">
          <a:spLocks noChangeArrowheads="1"/>
        </xdr:cNvSpPr>
      </xdr:nvSpPr>
      <xdr:spPr>
        <a:xfrm>
          <a:off x="1447800" y="323392800"/>
          <a:ext cx="104775" cy="1995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302</xdr:row>
      <xdr:rowOff>0</xdr:rowOff>
    </xdr:from>
    <xdr:ext cx="104775" cy="16716375"/>
    <xdr:sp fLocksText="0">
      <xdr:nvSpPr>
        <xdr:cNvPr id="1623" name="Text Box 1"/>
        <xdr:cNvSpPr txBox="1">
          <a:spLocks noChangeArrowheads="1"/>
        </xdr:cNvSpPr>
      </xdr:nvSpPr>
      <xdr:spPr>
        <a:xfrm>
          <a:off x="1447800" y="326593200"/>
          <a:ext cx="104775" cy="1671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302</xdr:row>
      <xdr:rowOff>0</xdr:rowOff>
    </xdr:from>
    <xdr:ext cx="104775" cy="16716375"/>
    <xdr:sp fLocksText="0">
      <xdr:nvSpPr>
        <xdr:cNvPr id="1624" name="Text Box 1"/>
        <xdr:cNvSpPr txBox="1">
          <a:spLocks noChangeArrowheads="1"/>
        </xdr:cNvSpPr>
      </xdr:nvSpPr>
      <xdr:spPr>
        <a:xfrm>
          <a:off x="1447800" y="326593200"/>
          <a:ext cx="104775" cy="1671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302</xdr:row>
      <xdr:rowOff>0</xdr:rowOff>
    </xdr:from>
    <xdr:ext cx="104775" cy="16716375"/>
    <xdr:sp fLocksText="0">
      <xdr:nvSpPr>
        <xdr:cNvPr id="1625" name="Text Box 1"/>
        <xdr:cNvSpPr txBox="1">
          <a:spLocks noChangeArrowheads="1"/>
        </xdr:cNvSpPr>
      </xdr:nvSpPr>
      <xdr:spPr>
        <a:xfrm>
          <a:off x="1447800" y="326593200"/>
          <a:ext cx="104775" cy="1671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302</xdr:row>
      <xdr:rowOff>0</xdr:rowOff>
    </xdr:from>
    <xdr:ext cx="104775" cy="16716375"/>
    <xdr:sp fLocksText="0">
      <xdr:nvSpPr>
        <xdr:cNvPr id="1626" name="Text Box 1"/>
        <xdr:cNvSpPr txBox="1">
          <a:spLocks noChangeArrowheads="1"/>
        </xdr:cNvSpPr>
      </xdr:nvSpPr>
      <xdr:spPr>
        <a:xfrm>
          <a:off x="1447800" y="326593200"/>
          <a:ext cx="104775" cy="1671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302</xdr:row>
      <xdr:rowOff>0</xdr:rowOff>
    </xdr:from>
    <xdr:ext cx="104775" cy="16716375"/>
    <xdr:sp fLocksText="0">
      <xdr:nvSpPr>
        <xdr:cNvPr id="1627" name="Text Box 1"/>
        <xdr:cNvSpPr txBox="1">
          <a:spLocks noChangeArrowheads="1"/>
        </xdr:cNvSpPr>
      </xdr:nvSpPr>
      <xdr:spPr>
        <a:xfrm>
          <a:off x="1447800" y="326593200"/>
          <a:ext cx="104775" cy="1671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302</xdr:row>
      <xdr:rowOff>0</xdr:rowOff>
    </xdr:from>
    <xdr:ext cx="104775" cy="16716375"/>
    <xdr:sp fLocksText="0">
      <xdr:nvSpPr>
        <xdr:cNvPr id="1628" name="Text Box 1"/>
        <xdr:cNvSpPr txBox="1">
          <a:spLocks noChangeArrowheads="1"/>
        </xdr:cNvSpPr>
      </xdr:nvSpPr>
      <xdr:spPr>
        <a:xfrm>
          <a:off x="1447800" y="326593200"/>
          <a:ext cx="104775" cy="1671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302</xdr:row>
      <xdr:rowOff>0</xdr:rowOff>
    </xdr:from>
    <xdr:ext cx="104775" cy="16716375"/>
    <xdr:sp fLocksText="0">
      <xdr:nvSpPr>
        <xdr:cNvPr id="1629" name="Text Box 1"/>
        <xdr:cNvSpPr txBox="1">
          <a:spLocks noChangeArrowheads="1"/>
        </xdr:cNvSpPr>
      </xdr:nvSpPr>
      <xdr:spPr>
        <a:xfrm>
          <a:off x="1447800" y="326593200"/>
          <a:ext cx="104775" cy="1671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302</xdr:row>
      <xdr:rowOff>0</xdr:rowOff>
    </xdr:from>
    <xdr:ext cx="104775" cy="16716375"/>
    <xdr:sp fLocksText="0">
      <xdr:nvSpPr>
        <xdr:cNvPr id="1630" name="Text Box 1"/>
        <xdr:cNvSpPr txBox="1">
          <a:spLocks noChangeArrowheads="1"/>
        </xdr:cNvSpPr>
      </xdr:nvSpPr>
      <xdr:spPr>
        <a:xfrm>
          <a:off x="1447800" y="326593200"/>
          <a:ext cx="104775" cy="1671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302</xdr:row>
      <xdr:rowOff>0</xdr:rowOff>
    </xdr:from>
    <xdr:ext cx="104775" cy="16716375"/>
    <xdr:sp fLocksText="0">
      <xdr:nvSpPr>
        <xdr:cNvPr id="1631" name="Text Box 1"/>
        <xdr:cNvSpPr txBox="1">
          <a:spLocks noChangeArrowheads="1"/>
        </xdr:cNvSpPr>
      </xdr:nvSpPr>
      <xdr:spPr>
        <a:xfrm>
          <a:off x="1447800" y="326593200"/>
          <a:ext cx="104775" cy="1671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302</xdr:row>
      <xdr:rowOff>0</xdr:rowOff>
    </xdr:from>
    <xdr:ext cx="104775" cy="16716375"/>
    <xdr:sp fLocksText="0">
      <xdr:nvSpPr>
        <xdr:cNvPr id="1632" name="Text Box 1"/>
        <xdr:cNvSpPr txBox="1">
          <a:spLocks noChangeArrowheads="1"/>
        </xdr:cNvSpPr>
      </xdr:nvSpPr>
      <xdr:spPr>
        <a:xfrm>
          <a:off x="1447800" y="326593200"/>
          <a:ext cx="104775" cy="1671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302</xdr:row>
      <xdr:rowOff>0</xdr:rowOff>
    </xdr:from>
    <xdr:ext cx="104775" cy="16716375"/>
    <xdr:sp fLocksText="0">
      <xdr:nvSpPr>
        <xdr:cNvPr id="1633" name="Text Box 1"/>
        <xdr:cNvSpPr txBox="1">
          <a:spLocks noChangeArrowheads="1"/>
        </xdr:cNvSpPr>
      </xdr:nvSpPr>
      <xdr:spPr>
        <a:xfrm>
          <a:off x="1447800" y="326593200"/>
          <a:ext cx="104775" cy="1671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302</xdr:row>
      <xdr:rowOff>0</xdr:rowOff>
    </xdr:from>
    <xdr:ext cx="104775" cy="16716375"/>
    <xdr:sp fLocksText="0">
      <xdr:nvSpPr>
        <xdr:cNvPr id="1634" name="Text Box 1"/>
        <xdr:cNvSpPr txBox="1">
          <a:spLocks noChangeArrowheads="1"/>
        </xdr:cNvSpPr>
      </xdr:nvSpPr>
      <xdr:spPr>
        <a:xfrm>
          <a:off x="1447800" y="326593200"/>
          <a:ext cx="104775" cy="1671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302</xdr:row>
      <xdr:rowOff>0</xdr:rowOff>
    </xdr:from>
    <xdr:ext cx="104775" cy="16716375"/>
    <xdr:sp fLocksText="0">
      <xdr:nvSpPr>
        <xdr:cNvPr id="1635" name="Text Box 1"/>
        <xdr:cNvSpPr txBox="1">
          <a:spLocks noChangeArrowheads="1"/>
        </xdr:cNvSpPr>
      </xdr:nvSpPr>
      <xdr:spPr>
        <a:xfrm>
          <a:off x="1447800" y="326593200"/>
          <a:ext cx="104775" cy="1671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302</xdr:row>
      <xdr:rowOff>0</xdr:rowOff>
    </xdr:from>
    <xdr:ext cx="104775" cy="16716375"/>
    <xdr:sp fLocksText="0">
      <xdr:nvSpPr>
        <xdr:cNvPr id="1636" name="Text Box 1"/>
        <xdr:cNvSpPr txBox="1">
          <a:spLocks noChangeArrowheads="1"/>
        </xdr:cNvSpPr>
      </xdr:nvSpPr>
      <xdr:spPr>
        <a:xfrm>
          <a:off x="1447800" y="326593200"/>
          <a:ext cx="104775" cy="1671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302</xdr:row>
      <xdr:rowOff>0</xdr:rowOff>
    </xdr:from>
    <xdr:ext cx="104775" cy="16716375"/>
    <xdr:sp fLocksText="0">
      <xdr:nvSpPr>
        <xdr:cNvPr id="1637" name="Text Box 1"/>
        <xdr:cNvSpPr txBox="1">
          <a:spLocks noChangeArrowheads="1"/>
        </xdr:cNvSpPr>
      </xdr:nvSpPr>
      <xdr:spPr>
        <a:xfrm>
          <a:off x="1447800" y="326593200"/>
          <a:ext cx="104775" cy="1671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302</xdr:row>
      <xdr:rowOff>0</xdr:rowOff>
    </xdr:from>
    <xdr:ext cx="104775" cy="16716375"/>
    <xdr:sp fLocksText="0">
      <xdr:nvSpPr>
        <xdr:cNvPr id="1638" name="Text Box 1"/>
        <xdr:cNvSpPr txBox="1">
          <a:spLocks noChangeArrowheads="1"/>
        </xdr:cNvSpPr>
      </xdr:nvSpPr>
      <xdr:spPr>
        <a:xfrm>
          <a:off x="1447800" y="326593200"/>
          <a:ext cx="104775" cy="1671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302</xdr:row>
      <xdr:rowOff>0</xdr:rowOff>
    </xdr:from>
    <xdr:ext cx="104775" cy="16716375"/>
    <xdr:sp fLocksText="0">
      <xdr:nvSpPr>
        <xdr:cNvPr id="1639" name="Text Box 1"/>
        <xdr:cNvSpPr txBox="1">
          <a:spLocks noChangeArrowheads="1"/>
        </xdr:cNvSpPr>
      </xdr:nvSpPr>
      <xdr:spPr>
        <a:xfrm>
          <a:off x="1447800" y="326593200"/>
          <a:ext cx="104775" cy="1671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302</xdr:row>
      <xdr:rowOff>0</xdr:rowOff>
    </xdr:from>
    <xdr:ext cx="104775" cy="16716375"/>
    <xdr:sp fLocksText="0">
      <xdr:nvSpPr>
        <xdr:cNvPr id="1640" name="Text Box 1"/>
        <xdr:cNvSpPr txBox="1">
          <a:spLocks noChangeArrowheads="1"/>
        </xdr:cNvSpPr>
      </xdr:nvSpPr>
      <xdr:spPr>
        <a:xfrm>
          <a:off x="1447800" y="326593200"/>
          <a:ext cx="104775" cy="1671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302</xdr:row>
      <xdr:rowOff>0</xdr:rowOff>
    </xdr:from>
    <xdr:ext cx="104775" cy="16716375"/>
    <xdr:sp fLocksText="0">
      <xdr:nvSpPr>
        <xdr:cNvPr id="1641" name="Text Box 1"/>
        <xdr:cNvSpPr txBox="1">
          <a:spLocks noChangeArrowheads="1"/>
        </xdr:cNvSpPr>
      </xdr:nvSpPr>
      <xdr:spPr>
        <a:xfrm>
          <a:off x="1447800" y="326593200"/>
          <a:ext cx="104775" cy="1671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302</xdr:row>
      <xdr:rowOff>0</xdr:rowOff>
    </xdr:from>
    <xdr:ext cx="104775" cy="16716375"/>
    <xdr:sp fLocksText="0">
      <xdr:nvSpPr>
        <xdr:cNvPr id="1642" name="Text Box 1"/>
        <xdr:cNvSpPr txBox="1">
          <a:spLocks noChangeArrowheads="1"/>
        </xdr:cNvSpPr>
      </xdr:nvSpPr>
      <xdr:spPr>
        <a:xfrm>
          <a:off x="1447800" y="326593200"/>
          <a:ext cx="104775" cy="1671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321</xdr:row>
      <xdr:rowOff>0</xdr:rowOff>
    </xdr:from>
    <xdr:ext cx="104775" cy="1257300"/>
    <xdr:sp fLocksText="0">
      <xdr:nvSpPr>
        <xdr:cNvPr id="1643" name="Text Box 1"/>
        <xdr:cNvSpPr txBox="1">
          <a:spLocks noChangeArrowheads="1"/>
        </xdr:cNvSpPr>
      </xdr:nvSpPr>
      <xdr:spPr>
        <a:xfrm>
          <a:off x="1447800" y="347043375"/>
          <a:ext cx="1047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321</xdr:row>
      <xdr:rowOff>0</xdr:rowOff>
    </xdr:from>
    <xdr:ext cx="104775" cy="1257300"/>
    <xdr:sp fLocksText="0">
      <xdr:nvSpPr>
        <xdr:cNvPr id="1644" name="Text Box 1"/>
        <xdr:cNvSpPr txBox="1">
          <a:spLocks noChangeArrowheads="1"/>
        </xdr:cNvSpPr>
      </xdr:nvSpPr>
      <xdr:spPr>
        <a:xfrm>
          <a:off x="1447800" y="347043375"/>
          <a:ext cx="1047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321</xdr:row>
      <xdr:rowOff>0</xdr:rowOff>
    </xdr:from>
    <xdr:ext cx="104775" cy="1257300"/>
    <xdr:sp fLocksText="0">
      <xdr:nvSpPr>
        <xdr:cNvPr id="1645" name="Text Box 1"/>
        <xdr:cNvSpPr txBox="1">
          <a:spLocks noChangeArrowheads="1"/>
        </xdr:cNvSpPr>
      </xdr:nvSpPr>
      <xdr:spPr>
        <a:xfrm>
          <a:off x="1447800" y="347043375"/>
          <a:ext cx="1047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321</xdr:row>
      <xdr:rowOff>0</xdr:rowOff>
    </xdr:from>
    <xdr:ext cx="104775" cy="1257300"/>
    <xdr:sp fLocksText="0">
      <xdr:nvSpPr>
        <xdr:cNvPr id="1646" name="Text Box 1"/>
        <xdr:cNvSpPr txBox="1">
          <a:spLocks noChangeArrowheads="1"/>
        </xdr:cNvSpPr>
      </xdr:nvSpPr>
      <xdr:spPr>
        <a:xfrm>
          <a:off x="1447800" y="347043375"/>
          <a:ext cx="1047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321</xdr:row>
      <xdr:rowOff>0</xdr:rowOff>
    </xdr:from>
    <xdr:ext cx="104775" cy="1257300"/>
    <xdr:sp fLocksText="0">
      <xdr:nvSpPr>
        <xdr:cNvPr id="1647" name="Text Box 1"/>
        <xdr:cNvSpPr txBox="1">
          <a:spLocks noChangeArrowheads="1"/>
        </xdr:cNvSpPr>
      </xdr:nvSpPr>
      <xdr:spPr>
        <a:xfrm>
          <a:off x="1447800" y="347043375"/>
          <a:ext cx="1047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321</xdr:row>
      <xdr:rowOff>0</xdr:rowOff>
    </xdr:from>
    <xdr:ext cx="104775" cy="1257300"/>
    <xdr:sp fLocksText="0">
      <xdr:nvSpPr>
        <xdr:cNvPr id="1648" name="Text Box 1"/>
        <xdr:cNvSpPr txBox="1">
          <a:spLocks noChangeArrowheads="1"/>
        </xdr:cNvSpPr>
      </xdr:nvSpPr>
      <xdr:spPr>
        <a:xfrm>
          <a:off x="1447800" y="347043375"/>
          <a:ext cx="1047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321</xdr:row>
      <xdr:rowOff>0</xdr:rowOff>
    </xdr:from>
    <xdr:ext cx="104775" cy="1257300"/>
    <xdr:sp fLocksText="0">
      <xdr:nvSpPr>
        <xdr:cNvPr id="1649" name="Text Box 1"/>
        <xdr:cNvSpPr txBox="1">
          <a:spLocks noChangeArrowheads="1"/>
        </xdr:cNvSpPr>
      </xdr:nvSpPr>
      <xdr:spPr>
        <a:xfrm>
          <a:off x="1447800" y="347043375"/>
          <a:ext cx="1047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321</xdr:row>
      <xdr:rowOff>0</xdr:rowOff>
    </xdr:from>
    <xdr:ext cx="104775" cy="1257300"/>
    <xdr:sp fLocksText="0">
      <xdr:nvSpPr>
        <xdr:cNvPr id="1650" name="Text Box 1"/>
        <xdr:cNvSpPr txBox="1">
          <a:spLocks noChangeArrowheads="1"/>
        </xdr:cNvSpPr>
      </xdr:nvSpPr>
      <xdr:spPr>
        <a:xfrm>
          <a:off x="1447800" y="347043375"/>
          <a:ext cx="1047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321</xdr:row>
      <xdr:rowOff>0</xdr:rowOff>
    </xdr:from>
    <xdr:ext cx="104775" cy="1257300"/>
    <xdr:sp fLocksText="0">
      <xdr:nvSpPr>
        <xdr:cNvPr id="1651" name="Text Box 1"/>
        <xdr:cNvSpPr txBox="1">
          <a:spLocks noChangeArrowheads="1"/>
        </xdr:cNvSpPr>
      </xdr:nvSpPr>
      <xdr:spPr>
        <a:xfrm>
          <a:off x="1447800" y="347043375"/>
          <a:ext cx="1047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321</xdr:row>
      <xdr:rowOff>0</xdr:rowOff>
    </xdr:from>
    <xdr:ext cx="104775" cy="1257300"/>
    <xdr:sp fLocksText="0">
      <xdr:nvSpPr>
        <xdr:cNvPr id="1652" name="Text Box 1"/>
        <xdr:cNvSpPr txBox="1">
          <a:spLocks noChangeArrowheads="1"/>
        </xdr:cNvSpPr>
      </xdr:nvSpPr>
      <xdr:spPr>
        <a:xfrm>
          <a:off x="1447800" y="347043375"/>
          <a:ext cx="1047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321</xdr:row>
      <xdr:rowOff>0</xdr:rowOff>
    </xdr:from>
    <xdr:ext cx="104775" cy="1257300"/>
    <xdr:sp fLocksText="0">
      <xdr:nvSpPr>
        <xdr:cNvPr id="1653" name="Text Box 1"/>
        <xdr:cNvSpPr txBox="1">
          <a:spLocks noChangeArrowheads="1"/>
        </xdr:cNvSpPr>
      </xdr:nvSpPr>
      <xdr:spPr>
        <a:xfrm>
          <a:off x="1447800" y="347043375"/>
          <a:ext cx="1047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321</xdr:row>
      <xdr:rowOff>0</xdr:rowOff>
    </xdr:from>
    <xdr:ext cx="104775" cy="1257300"/>
    <xdr:sp fLocksText="0">
      <xdr:nvSpPr>
        <xdr:cNvPr id="1654" name="Text Box 1"/>
        <xdr:cNvSpPr txBox="1">
          <a:spLocks noChangeArrowheads="1"/>
        </xdr:cNvSpPr>
      </xdr:nvSpPr>
      <xdr:spPr>
        <a:xfrm>
          <a:off x="1447800" y="347043375"/>
          <a:ext cx="1047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321</xdr:row>
      <xdr:rowOff>0</xdr:rowOff>
    </xdr:from>
    <xdr:ext cx="104775" cy="1257300"/>
    <xdr:sp fLocksText="0">
      <xdr:nvSpPr>
        <xdr:cNvPr id="1655" name="Text Box 1"/>
        <xdr:cNvSpPr txBox="1">
          <a:spLocks noChangeArrowheads="1"/>
        </xdr:cNvSpPr>
      </xdr:nvSpPr>
      <xdr:spPr>
        <a:xfrm>
          <a:off x="1447800" y="347043375"/>
          <a:ext cx="1047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321</xdr:row>
      <xdr:rowOff>0</xdr:rowOff>
    </xdr:from>
    <xdr:ext cx="104775" cy="1257300"/>
    <xdr:sp fLocksText="0">
      <xdr:nvSpPr>
        <xdr:cNvPr id="1656" name="Text Box 1"/>
        <xdr:cNvSpPr txBox="1">
          <a:spLocks noChangeArrowheads="1"/>
        </xdr:cNvSpPr>
      </xdr:nvSpPr>
      <xdr:spPr>
        <a:xfrm>
          <a:off x="1447800" y="347043375"/>
          <a:ext cx="1047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321</xdr:row>
      <xdr:rowOff>0</xdr:rowOff>
    </xdr:from>
    <xdr:ext cx="104775" cy="1257300"/>
    <xdr:sp fLocksText="0">
      <xdr:nvSpPr>
        <xdr:cNvPr id="1657" name="Text Box 1"/>
        <xdr:cNvSpPr txBox="1">
          <a:spLocks noChangeArrowheads="1"/>
        </xdr:cNvSpPr>
      </xdr:nvSpPr>
      <xdr:spPr>
        <a:xfrm>
          <a:off x="1447800" y="347043375"/>
          <a:ext cx="1047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321</xdr:row>
      <xdr:rowOff>0</xdr:rowOff>
    </xdr:from>
    <xdr:ext cx="104775" cy="1257300"/>
    <xdr:sp fLocksText="0">
      <xdr:nvSpPr>
        <xdr:cNvPr id="1658" name="Text Box 1"/>
        <xdr:cNvSpPr txBox="1">
          <a:spLocks noChangeArrowheads="1"/>
        </xdr:cNvSpPr>
      </xdr:nvSpPr>
      <xdr:spPr>
        <a:xfrm>
          <a:off x="1447800" y="347043375"/>
          <a:ext cx="1047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321</xdr:row>
      <xdr:rowOff>0</xdr:rowOff>
    </xdr:from>
    <xdr:ext cx="104775" cy="1257300"/>
    <xdr:sp fLocksText="0">
      <xdr:nvSpPr>
        <xdr:cNvPr id="1659" name="Text Box 1"/>
        <xdr:cNvSpPr txBox="1">
          <a:spLocks noChangeArrowheads="1"/>
        </xdr:cNvSpPr>
      </xdr:nvSpPr>
      <xdr:spPr>
        <a:xfrm>
          <a:off x="1447800" y="347043375"/>
          <a:ext cx="1047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321</xdr:row>
      <xdr:rowOff>0</xdr:rowOff>
    </xdr:from>
    <xdr:ext cx="104775" cy="1257300"/>
    <xdr:sp fLocksText="0">
      <xdr:nvSpPr>
        <xdr:cNvPr id="1660" name="Text Box 1"/>
        <xdr:cNvSpPr txBox="1">
          <a:spLocks noChangeArrowheads="1"/>
        </xdr:cNvSpPr>
      </xdr:nvSpPr>
      <xdr:spPr>
        <a:xfrm>
          <a:off x="1447800" y="347043375"/>
          <a:ext cx="1047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321</xdr:row>
      <xdr:rowOff>0</xdr:rowOff>
    </xdr:from>
    <xdr:ext cx="104775" cy="1257300"/>
    <xdr:sp fLocksText="0">
      <xdr:nvSpPr>
        <xdr:cNvPr id="1661" name="Text Box 1"/>
        <xdr:cNvSpPr txBox="1">
          <a:spLocks noChangeArrowheads="1"/>
        </xdr:cNvSpPr>
      </xdr:nvSpPr>
      <xdr:spPr>
        <a:xfrm>
          <a:off x="1447800" y="347043375"/>
          <a:ext cx="1047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321</xdr:row>
      <xdr:rowOff>0</xdr:rowOff>
    </xdr:from>
    <xdr:ext cx="104775" cy="1257300"/>
    <xdr:sp fLocksText="0">
      <xdr:nvSpPr>
        <xdr:cNvPr id="1662" name="Text Box 1"/>
        <xdr:cNvSpPr txBox="1">
          <a:spLocks noChangeArrowheads="1"/>
        </xdr:cNvSpPr>
      </xdr:nvSpPr>
      <xdr:spPr>
        <a:xfrm>
          <a:off x="1447800" y="347043375"/>
          <a:ext cx="1047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331</xdr:row>
      <xdr:rowOff>0</xdr:rowOff>
    </xdr:from>
    <xdr:ext cx="104775" cy="838200"/>
    <xdr:sp fLocksText="0">
      <xdr:nvSpPr>
        <xdr:cNvPr id="1663" name="Text Box 1"/>
        <xdr:cNvSpPr txBox="1">
          <a:spLocks noChangeArrowheads="1"/>
        </xdr:cNvSpPr>
      </xdr:nvSpPr>
      <xdr:spPr>
        <a:xfrm>
          <a:off x="1466850" y="354987225"/>
          <a:ext cx="1047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331</xdr:row>
      <xdr:rowOff>0</xdr:rowOff>
    </xdr:from>
    <xdr:ext cx="104775" cy="838200"/>
    <xdr:sp fLocksText="0">
      <xdr:nvSpPr>
        <xdr:cNvPr id="1664" name="Text Box 1"/>
        <xdr:cNvSpPr txBox="1">
          <a:spLocks noChangeArrowheads="1"/>
        </xdr:cNvSpPr>
      </xdr:nvSpPr>
      <xdr:spPr>
        <a:xfrm>
          <a:off x="1466850" y="354987225"/>
          <a:ext cx="1047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331</xdr:row>
      <xdr:rowOff>0</xdr:rowOff>
    </xdr:from>
    <xdr:ext cx="104775" cy="838200"/>
    <xdr:sp fLocksText="0">
      <xdr:nvSpPr>
        <xdr:cNvPr id="1665" name="Text Box 1"/>
        <xdr:cNvSpPr txBox="1">
          <a:spLocks noChangeArrowheads="1"/>
        </xdr:cNvSpPr>
      </xdr:nvSpPr>
      <xdr:spPr>
        <a:xfrm>
          <a:off x="1466850" y="354987225"/>
          <a:ext cx="1047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331</xdr:row>
      <xdr:rowOff>0</xdr:rowOff>
    </xdr:from>
    <xdr:ext cx="104775" cy="847725"/>
    <xdr:sp fLocksText="0">
      <xdr:nvSpPr>
        <xdr:cNvPr id="1666" name="Text Box 1"/>
        <xdr:cNvSpPr txBox="1">
          <a:spLocks noChangeArrowheads="1"/>
        </xdr:cNvSpPr>
      </xdr:nvSpPr>
      <xdr:spPr>
        <a:xfrm>
          <a:off x="1466850" y="354987225"/>
          <a:ext cx="1047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331</xdr:row>
      <xdr:rowOff>0</xdr:rowOff>
    </xdr:from>
    <xdr:ext cx="104775" cy="847725"/>
    <xdr:sp fLocksText="0">
      <xdr:nvSpPr>
        <xdr:cNvPr id="1667" name="Text Box 1"/>
        <xdr:cNvSpPr txBox="1">
          <a:spLocks noChangeArrowheads="1"/>
        </xdr:cNvSpPr>
      </xdr:nvSpPr>
      <xdr:spPr>
        <a:xfrm>
          <a:off x="1466850" y="354987225"/>
          <a:ext cx="1047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331</xdr:row>
      <xdr:rowOff>0</xdr:rowOff>
    </xdr:from>
    <xdr:ext cx="104775" cy="847725"/>
    <xdr:sp fLocksText="0">
      <xdr:nvSpPr>
        <xdr:cNvPr id="1668" name="Text Box 1"/>
        <xdr:cNvSpPr txBox="1">
          <a:spLocks noChangeArrowheads="1"/>
        </xdr:cNvSpPr>
      </xdr:nvSpPr>
      <xdr:spPr>
        <a:xfrm>
          <a:off x="1466850" y="354987225"/>
          <a:ext cx="1047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331</xdr:row>
      <xdr:rowOff>0</xdr:rowOff>
    </xdr:from>
    <xdr:ext cx="104775" cy="847725"/>
    <xdr:sp fLocksText="0">
      <xdr:nvSpPr>
        <xdr:cNvPr id="1669" name="Text Box 1"/>
        <xdr:cNvSpPr txBox="1">
          <a:spLocks noChangeArrowheads="1"/>
        </xdr:cNvSpPr>
      </xdr:nvSpPr>
      <xdr:spPr>
        <a:xfrm>
          <a:off x="1466850" y="354987225"/>
          <a:ext cx="1047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331</xdr:row>
      <xdr:rowOff>0</xdr:rowOff>
    </xdr:from>
    <xdr:ext cx="104775" cy="85725"/>
    <xdr:sp fLocksText="0">
      <xdr:nvSpPr>
        <xdr:cNvPr id="1670" name="Text Box 1"/>
        <xdr:cNvSpPr txBox="1">
          <a:spLocks noChangeArrowheads="1"/>
        </xdr:cNvSpPr>
      </xdr:nvSpPr>
      <xdr:spPr>
        <a:xfrm>
          <a:off x="1466850" y="3549872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331</xdr:row>
      <xdr:rowOff>0</xdr:rowOff>
    </xdr:from>
    <xdr:ext cx="104775" cy="85725"/>
    <xdr:sp fLocksText="0">
      <xdr:nvSpPr>
        <xdr:cNvPr id="1671" name="Text Box 1"/>
        <xdr:cNvSpPr txBox="1">
          <a:spLocks noChangeArrowheads="1"/>
        </xdr:cNvSpPr>
      </xdr:nvSpPr>
      <xdr:spPr>
        <a:xfrm>
          <a:off x="1466850" y="3549872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331</xdr:row>
      <xdr:rowOff>0</xdr:rowOff>
    </xdr:from>
    <xdr:ext cx="104775" cy="85725"/>
    <xdr:sp fLocksText="0">
      <xdr:nvSpPr>
        <xdr:cNvPr id="1672" name="Text Box 1"/>
        <xdr:cNvSpPr txBox="1">
          <a:spLocks noChangeArrowheads="1"/>
        </xdr:cNvSpPr>
      </xdr:nvSpPr>
      <xdr:spPr>
        <a:xfrm>
          <a:off x="1466850" y="3549872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331</xdr:row>
      <xdr:rowOff>0</xdr:rowOff>
    </xdr:from>
    <xdr:ext cx="104775" cy="85725"/>
    <xdr:sp fLocksText="0">
      <xdr:nvSpPr>
        <xdr:cNvPr id="1673" name="Text Box 1"/>
        <xdr:cNvSpPr txBox="1">
          <a:spLocks noChangeArrowheads="1"/>
        </xdr:cNvSpPr>
      </xdr:nvSpPr>
      <xdr:spPr>
        <a:xfrm>
          <a:off x="1466850" y="3549872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331</xdr:row>
      <xdr:rowOff>0</xdr:rowOff>
    </xdr:from>
    <xdr:ext cx="104775" cy="85725"/>
    <xdr:sp fLocksText="0">
      <xdr:nvSpPr>
        <xdr:cNvPr id="1674" name="Text Box 1"/>
        <xdr:cNvSpPr txBox="1">
          <a:spLocks noChangeArrowheads="1"/>
        </xdr:cNvSpPr>
      </xdr:nvSpPr>
      <xdr:spPr>
        <a:xfrm>
          <a:off x="1466850" y="3549872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331</xdr:row>
      <xdr:rowOff>0</xdr:rowOff>
    </xdr:from>
    <xdr:ext cx="104775" cy="847725"/>
    <xdr:sp fLocksText="0">
      <xdr:nvSpPr>
        <xdr:cNvPr id="1675" name="Text Box 1"/>
        <xdr:cNvSpPr txBox="1">
          <a:spLocks noChangeArrowheads="1"/>
        </xdr:cNvSpPr>
      </xdr:nvSpPr>
      <xdr:spPr>
        <a:xfrm>
          <a:off x="1466850" y="354987225"/>
          <a:ext cx="1047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331</xdr:row>
      <xdr:rowOff>0</xdr:rowOff>
    </xdr:from>
    <xdr:ext cx="104775" cy="847725"/>
    <xdr:sp fLocksText="0">
      <xdr:nvSpPr>
        <xdr:cNvPr id="1676" name="Text Box 1"/>
        <xdr:cNvSpPr txBox="1">
          <a:spLocks noChangeArrowheads="1"/>
        </xdr:cNvSpPr>
      </xdr:nvSpPr>
      <xdr:spPr>
        <a:xfrm>
          <a:off x="1466850" y="354987225"/>
          <a:ext cx="1047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331</xdr:row>
      <xdr:rowOff>0</xdr:rowOff>
    </xdr:from>
    <xdr:ext cx="104775" cy="85725"/>
    <xdr:sp fLocksText="0">
      <xdr:nvSpPr>
        <xdr:cNvPr id="1677" name="Text Box 1"/>
        <xdr:cNvSpPr txBox="1">
          <a:spLocks noChangeArrowheads="1"/>
        </xdr:cNvSpPr>
      </xdr:nvSpPr>
      <xdr:spPr>
        <a:xfrm>
          <a:off x="1466850" y="3549872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331</xdr:row>
      <xdr:rowOff>0</xdr:rowOff>
    </xdr:from>
    <xdr:ext cx="104775" cy="85725"/>
    <xdr:sp fLocksText="0">
      <xdr:nvSpPr>
        <xdr:cNvPr id="1678" name="Text Box 1"/>
        <xdr:cNvSpPr txBox="1">
          <a:spLocks noChangeArrowheads="1"/>
        </xdr:cNvSpPr>
      </xdr:nvSpPr>
      <xdr:spPr>
        <a:xfrm>
          <a:off x="1466850" y="3549872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331</xdr:row>
      <xdr:rowOff>0</xdr:rowOff>
    </xdr:from>
    <xdr:ext cx="104775" cy="85725"/>
    <xdr:sp fLocksText="0">
      <xdr:nvSpPr>
        <xdr:cNvPr id="1679" name="Text Box 1"/>
        <xdr:cNvSpPr txBox="1">
          <a:spLocks noChangeArrowheads="1"/>
        </xdr:cNvSpPr>
      </xdr:nvSpPr>
      <xdr:spPr>
        <a:xfrm>
          <a:off x="1466850" y="3549872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331</xdr:row>
      <xdr:rowOff>0</xdr:rowOff>
    </xdr:from>
    <xdr:ext cx="104775" cy="85725"/>
    <xdr:sp fLocksText="0">
      <xdr:nvSpPr>
        <xdr:cNvPr id="1680" name="Text Box 1"/>
        <xdr:cNvSpPr txBox="1">
          <a:spLocks noChangeArrowheads="1"/>
        </xdr:cNvSpPr>
      </xdr:nvSpPr>
      <xdr:spPr>
        <a:xfrm>
          <a:off x="1466850" y="3549872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331</xdr:row>
      <xdr:rowOff>0</xdr:rowOff>
    </xdr:from>
    <xdr:ext cx="104775" cy="85725"/>
    <xdr:sp fLocksText="0">
      <xdr:nvSpPr>
        <xdr:cNvPr id="1681" name="Text Box 1"/>
        <xdr:cNvSpPr txBox="1">
          <a:spLocks noChangeArrowheads="1"/>
        </xdr:cNvSpPr>
      </xdr:nvSpPr>
      <xdr:spPr>
        <a:xfrm>
          <a:off x="1466850" y="3549872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331</xdr:row>
      <xdr:rowOff>0</xdr:rowOff>
    </xdr:from>
    <xdr:ext cx="104775" cy="85725"/>
    <xdr:sp fLocksText="0">
      <xdr:nvSpPr>
        <xdr:cNvPr id="1682" name="Text Box 1"/>
        <xdr:cNvSpPr txBox="1">
          <a:spLocks noChangeArrowheads="1"/>
        </xdr:cNvSpPr>
      </xdr:nvSpPr>
      <xdr:spPr>
        <a:xfrm>
          <a:off x="1466850" y="3549872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331</xdr:row>
      <xdr:rowOff>0</xdr:rowOff>
    </xdr:from>
    <xdr:ext cx="104775" cy="85725"/>
    <xdr:sp fLocksText="0">
      <xdr:nvSpPr>
        <xdr:cNvPr id="1683" name="Text Box 1"/>
        <xdr:cNvSpPr txBox="1">
          <a:spLocks noChangeArrowheads="1"/>
        </xdr:cNvSpPr>
      </xdr:nvSpPr>
      <xdr:spPr>
        <a:xfrm>
          <a:off x="1466850" y="3549872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331</xdr:row>
      <xdr:rowOff>0</xdr:rowOff>
    </xdr:from>
    <xdr:ext cx="104775" cy="85725"/>
    <xdr:sp fLocksText="0">
      <xdr:nvSpPr>
        <xdr:cNvPr id="1684" name="Text Box 1"/>
        <xdr:cNvSpPr txBox="1">
          <a:spLocks noChangeArrowheads="1"/>
        </xdr:cNvSpPr>
      </xdr:nvSpPr>
      <xdr:spPr>
        <a:xfrm>
          <a:off x="1466850" y="3549872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331</xdr:row>
      <xdr:rowOff>0</xdr:rowOff>
    </xdr:from>
    <xdr:ext cx="104775" cy="85725"/>
    <xdr:sp fLocksText="0">
      <xdr:nvSpPr>
        <xdr:cNvPr id="1685" name="Text Box 1"/>
        <xdr:cNvSpPr txBox="1">
          <a:spLocks noChangeArrowheads="1"/>
        </xdr:cNvSpPr>
      </xdr:nvSpPr>
      <xdr:spPr>
        <a:xfrm>
          <a:off x="1466850" y="3549872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331</xdr:row>
      <xdr:rowOff>0</xdr:rowOff>
    </xdr:from>
    <xdr:ext cx="104775" cy="85725"/>
    <xdr:sp fLocksText="0">
      <xdr:nvSpPr>
        <xdr:cNvPr id="1686" name="Text Box 1"/>
        <xdr:cNvSpPr txBox="1">
          <a:spLocks noChangeArrowheads="1"/>
        </xdr:cNvSpPr>
      </xdr:nvSpPr>
      <xdr:spPr>
        <a:xfrm>
          <a:off x="1466850" y="3549872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331</xdr:row>
      <xdr:rowOff>0</xdr:rowOff>
    </xdr:from>
    <xdr:ext cx="104775" cy="85725"/>
    <xdr:sp fLocksText="0">
      <xdr:nvSpPr>
        <xdr:cNvPr id="1687" name="Text Box 1"/>
        <xdr:cNvSpPr txBox="1">
          <a:spLocks noChangeArrowheads="1"/>
        </xdr:cNvSpPr>
      </xdr:nvSpPr>
      <xdr:spPr>
        <a:xfrm>
          <a:off x="1466850" y="3549872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331</xdr:row>
      <xdr:rowOff>0</xdr:rowOff>
    </xdr:from>
    <xdr:ext cx="104775" cy="85725"/>
    <xdr:sp fLocksText="0">
      <xdr:nvSpPr>
        <xdr:cNvPr id="1688" name="Text Box 1"/>
        <xdr:cNvSpPr txBox="1">
          <a:spLocks noChangeArrowheads="1"/>
        </xdr:cNvSpPr>
      </xdr:nvSpPr>
      <xdr:spPr>
        <a:xfrm>
          <a:off x="1466850" y="3549872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331</xdr:row>
      <xdr:rowOff>0</xdr:rowOff>
    </xdr:from>
    <xdr:ext cx="104775" cy="85725"/>
    <xdr:sp fLocksText="0">
      <xdr:nvSpPr>
        <xdr:cNvPr id="1689" name="Text Box 1"/>
        <xdr:cNvSpPr txBox="1">
          <a:spLocks noChangeArrowheads="1"/>
        </xdr:cNvSpPr>
      </xdr:nvSpPr>
      <xdr:spPr>
        <a:xfrm>
          <a:off x="1466850" y="3549872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331</xdr:row>
      <xdr:rowOff>0</xdr:rowOff>
    </xdr:from>
    <xdr:ext cx="104775" cy="85725"/>
    <xdr:sp fLocksText="0">
      <xdr:nvSpPr>
        <xdr:cNvPr id="1690" name="Text Box 1"/>
        <xdr:cNvSpPr txBox="1">
          <a:spLocks noChangeArrowheads="1"/>
        </xdr:cNvSpPr>
      </xdr:nvSpPr>
      <xdr:spPr>
        <a:xfrm>
          <a:off x="1466850" y="3549872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331</xdr:row>
      <xdr:rowOff>0</xdr:rowOff>
    </xdr:from>
    <xdr:ext cx="104775" cy="85725"/>
    <xdr:sp fLocksText="0">
      <xdr:nvSpPr>
        <xdr:cNvPr id="1691" name="Text Box 1"/>
        <xdr:cNvSpPr txBox="1">
          <a:spLocks noChangeArrowheads="1"/>
        </xdr:cNvSpPr>
      </xdr:nvSpPr>
      <xdr:spPr>
        <a:xfrm>
          <a:off x="1466850" y="3549872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333</xdr:row>
      <xdr:rowOff>0</xdr:rowOff>
    </xdr:from>
    <xdr:ext cx="104775" cy="142875"/>
    <xdr:sp fLocksText="0">
      <xdr:nvSpPr>
        <xdr:cNvPr id="1692" name="Text Box 1"/>
        <xdr:cNvSpPr txBox="1">
          <a:spLocks noChangeArrowheads="1"/>
        </xdr:cNvSpPr>
      </xdr:nvSpPr>
      <xdr:spPr>
        <a:xfrm>
          <a:off x="1466850" y="3562540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333</xdr:row>
      <xdr:rowOff>0</xdr:rowOff>
    </xdr:from>
    <xdr:ext cx="104775" cy="142875"/>
    <xdr:sp fLocksText="0">
      <xdr:nvSpPr>
        <xdr:cNvPr id="1693" name="Text Box 1"/>
        <xdr:cNvSpPr txBox="1">
          <a:spLocks noChangeArrowheads="1"/>
        </xdr:cNvSpPr>
      </xdr:nvSpPr>
      <xdr:spPr>
        <a:xfrm>
          <a:off x="1466850" y="3562540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333</xdr:row>
      <xdr:rowOff>0</xdr:rowOff>
    </xdr:from>
    <xdr:ext cx="104775" cy="142875"/>
    <xdr:sp fLocksText="0">
      <xdr:nvSpPr>
        <xdr:cNvPr id="1694" name="Text Box 1"/>
        <xdr:cNvSpPr txBox="1">
          <a:spLocks noChangeArrowheads="1"/>
        </xdr:cNvSpPr>
      </xdr:nvSpPr>
      <xdr:spPr>
        <a:xfrm>
          <a:off x="1466850" y="3562540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333</xdr:row>
      <xdr:rowOff>0</xdr:rowOff>
    </xdr:from>
    <xdr:ext cx="104775" cy="142875"/>
    <xdr:sp fLocksText="0">
      <xdr:nvSpPr>
        <xdr:cNvPr id="1695" name="Text Box 1"/>
        <xdr:cNvSpPr txBox="1">
          <a:spLocks noChangeArrowheads="1"/>
        </xdr:cNvSpPr>
      </xdr:nvSpPr>
      <xdr:spPr>
        <a:xfrm>
          <a:off x="1466850" y="3562540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333</xdr:row>
      <xdr:rowOff>0</xdr:rowOff>
    </xdr:from>
    <xdr:ext cx="104775" cy="142875"/>
    <xdr:sp fLocksText="0">
      <xdr:nvSpPr>
        <xdr:cNvPr id="1696" name="Text Box 1"/>
        <xdr:cNvSpPr txBox="1">
          <a:spLocks noChangeArrowheads="1"/>
        </xdr:cNvSpPr>
      </xdr:nvSpPr>
      <xdr:spPr>
        <a:xfrm>
          <a:off x="1466850" y="3562540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333</xdr:row>
      <xdr:rowOff>0</xdr:rowOff>
    </xdr:from>
    <xdr:ext cx="104775" cy="142875"/>
    <xdr:sp fLocksText="0">
      <xdr:nvSpPr>
        <xdr:cNvPr id="1697" name="Text Box 1"/>
        <xdr:cNvSpPr txBox="1">
          <a:spLocks noChangeArrowheads="1"/>
        </xdr:cNvSpPr>
      </xdr:nvSpPr>
      <xdr:spPr>
        <a:xfrm>
          <a:off x="1466850" y="3562540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333</xdr:row>
      <xdr:rowOff>0</xdr:rowOff>
    </xdr:from>
    <xdr:ext cx="104775" cy="142875"/>
    <xdr:sp fLocksText="0">
      <xdr:nvSpPr>
        <xdr:cNvPr id="1698" name="Text Box 1"/>
        <xdr:cNvSpPr txBox="1">
          <a:spLocks noChangeArrowheads="1"/>
        </xdr:cNvSpPr>
      </xdr:nvSpPr>
      <xdr:spPr>
        <a:xfrm>
          <a:off x="1466850" y="3562540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333</xdr:row>
      <xdr:rowOff>0</xdr:rowOff>
    </xdr:from>
    <xdr:ext cx="104775" cy="142875"/>
    <xdr:sp fLocksText="0">
      <xdr:nvSpPr>
        <xdr:cNvPr id="1699" name="Text Box 1"/>
        <xdr:cNvSpPr txBox="1">
          <a:spLocks noChangeArrowheads="1"/>
        </xdr:cNvSpPr>
      </xdr:nvSpPr>
      <xdr:spPr>
        <a:xfrm>
          <a:off x="1466850" y="3562540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333</xdr:row>
      <xdr:rowOff>0</xdr:rowOff>
    </xdr:from>
    <xdr:ext cx="104775" cy="142875"/>
    <xdr:sp fLocksText="0">
      <xdr:nvSpPr>
        <xdr:cNvPr id="1700" name="Text Box 1"/>
        <xdr:cNvSpPr txBox="1">
          <a:spLocks noChangeArrowheads="1"/>
        </xdr:cNvSpPr>
      </xdr:nvSpPr>
      <xdr:spPr>
        <a:xfrm>
          <a:off x="1466850" y="3562540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333</xdr:row>
      <xdr:rowOff>0</xdr:rowOff>
    </xdr:from>
    <xdr:ext cx="104775" cy="142875"/>
    <xdr:sp fLocksText="0">
      <xdr:nvSpPr>
        <xdr:cNvPr id="1701" name="Text Box 1"/>
        <xdr:cNvSpPr txBox="1">
          <a:spLocks noChangeArrowheads="1"/>
        </xdr:cNvSpPr>
      </xdr:nvSpPr>
      <xdr:spPr>
        <a:xfrm>
          <a:off x="1466850" y="3562540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333</xdr:row>
      <xdr:rowOff>0</xdr:rowOff>
    </xdr:from>
    <xdr:ext cx="104775" cy="142875"/>
    <xdr:sp fLocksText="0">
      <xdr:nvSpPr>
        <xdr:cNvPr id="1702" name="Text Box 1"/>
        <xdr:cNvSpPr txBox="1">
          <a:spLocks noChangeArrowheads="1"/>
        </xdr:cNvSpPr>
      </xdr:nvSpPr>
      <xdr:spPr>
        <a:xfrm>
          <a:off x="1466850" y="3562540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333</xdr:row>
      <xdr:rowOff>0</xdr:rowOff>
    </xdr:from>
    <xdr:ext cx="104775" cy="142875"/>
    <xdr:sp fLocksText="0">
      <xdr:nvSpPr>
        <xdr:cNvPr id="1703" name="Text Box 1"/>
        <xdr:cNvSpPr txBox="1">
          <a:spLocks noChangeArrowheads="1"/>
        </xdr:cNvSpPr>
      </xdr:nvSpPr>
      <xdr:spPr>
        <a:xfrm>
          <a:off x="1466850" y="3562540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333</xdr:row>
      <xdr:rowOff>0</xdr:rowOff>
    </xdr:from>
    <xdr:ext cx="104775" cy="142875"/>
    <xdr:sp fLocksText="0">
      <xdr:nvSpPr>
        <xdr:cNvPr id="1704" name="Text Box 1"/>
        <xdr:cNvSpPr txBox="1">
          <a:spLocks noChangeArrowheads="1"/>
        </xdr:cNvSpPr>
      </xdr:nvSpPr>
      <xdr:spPr>
        <a:xfrm>
          <a:off x="1466850" y="3562540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333</xdr:row>
      <xdr:rowOff>0</xdr:rowOff>
    </xdr:from>
    <xdr:ext cx="104775" cy="142875"/>
    <xdr:sp fLocksText="0">
      <xdr:nvSpPr>
        <xdr:cNvPr id="1705" name="Text Box 1"/>
        <xdr:cNvSpPr txBox="1">
          <a:spLocks noChangeArrowheads="1"/>
        </xdr:cNvSpPr>
      </xdr:nvSpPr>
      <xdr:spPr>
        <a:xfrm>
          <a:off x="1466850" y="3562540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333</xdr:row>
      <xdr:rowOff>0</xdr:rowOff>
    </xdr:from>
    <xdr:ext cx="104775" cy="142875"/>
    <xdr:sp fLocksText="0">
      <xdr:nvSpPr>
        <xdr:cNvPr id="1706" name="Text Box 1"/>
        <xdr:cNvSpPr txBox="1">
          <a:spLocks noChangeArrowheads="1"/>
        </xdr:cNvSpPr>
      </xdr:nvSpPr>
      <xdr:spPr>
        <a:xfrm>
          <a:off x="1466850" y="3562540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333</xdr:row>
      <xdr:rowOff>0</xdr:rowOff>
    </xdr:from>
    <xdr:ext cx="104775" cy="142875"/>
    <xdr:sp fLocksText="0">
      <xdr:nvSpPr>
        <xdr:cNvPr id="1707" name="Text Box 1"/>
        <xdr:cNvSpPr txBox="1">
          <a:spLocks noChangeArrowheads="1"/>
        </xdr:cNvSpPr>
      </xdr:nvSpPr>
      <xdr:spPr>
        <a:xfrm>
          <a:off x="1466850" y="3562540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333</xdr:row>
      <xdr:rowOff>0</xdr:rowOff>
    </xdr:from>
    <xdr:ext cx="104775" cy="142875"/>
    <xdr:sp fLocksText="0">
      <xdr:nvSpPr>
        <xdr:cNvPr id="1708" name="Text Box 1"/>
        <xdr:cNvSpPr txBox="1">
          <a:spLocks noChangeArrowheads="1"/>
        </xdr:cNvSpPr>
      </xdr:nvSpPr>
      <xdr:spPr>
        <a:xfrm>
          <a:off x="1466850" y="3562540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333</xdr:row>
      <xdr:rowOff>0</xdr:rowOff>
    </xdr:from>
    <xdr:ext cx="104775" cy="142875"/>
    <xdr:sp fLocksText="0">
      <xdr:nvSpPr>
        <xdr:cNvPr id="1709" name="Text Box 1"/>
        <xdr:cNvSpPr txBox="1">
          <a:spLocks noChangeArrowheads="1"/>
        </xdr:cNvSpPr>
      </xdr:nvSpPr>
      <xdr:spPr>
        <a:xfrm>
          <a:off x="1466850" y="3562540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333</xdr:row>
      <xdr:rowOff>0</xdr:rowOff>
    </xdr:from>
    <xdr:ext cx="104775" cy="142875"/>
    <xdr:sp fLocksText="0">
      <xdr:nvSpPr>
        <xdr:cNvPr id="1710" name="Text Box 1"/>
        <xdr:cNvSpPr txBox="1">
          <a:spLocks noChangeArrowheads="1"/>
        </xdr:cNvSpPr>
      </xdr:nvSpPr>
      <xdr:spPr>
        <a:xfrm>
          <a:off x="1466850" y="3562540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504825</xdr:colOff>
      <xdr:row>333</xdr:row>
      <xdr:rowOff>0</xdr:rowOff>
    </xdr:from>
    <xdr:ext cx="104775" cy="142875"/>
    <xdr:sp fLocksText="0">
      <xdr:nvSpPr>
        <xdr:cNvPr id="1711" name="Text Box 1"/>
        <xdr:cNvSpPr txBox="1">
          <a:spLocks noChangeArrowheads="1"/>
        </xdr:cNvSpPr>
      </xdr:nvSpPr>
      <xdr:spPr>
        <a:xfrm>
          <a:off x="1466850" y="356254050"/>
          <a:ext cx="1047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95250" cy="171450"/>
    <xdr:sp fLocksText="0">
      <xdr:nvSpPr>
        <xdr:cNvPr id="1712" name="Text Box 1"/>
        <xdr:cNvSpPr txBox="1">
          <a:spLocks noChangeArrowheads="1"/>
        </xdr:cNvSpPr>
      </xdr:nvSpPr>
      <xdr:spPr>
        <a:xfrm>
          <a:off x="1447800" y="3928681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50749200"/>
    <xdr:sp fLocksText="0">
      <xdr:nvSpPr>
        <xdr:cNvPr id="1713" name="Text Box 1"/>
        <xdr:cNvSpPr txBox="1">
          <a:spLocks noChangeArrowheads="1"/>
        </xdr:cNvSpPr>
      </xdr:nvSpPr>
      <xdr:spPr>
        <a:xfrm>
          <a:off x="1447800" y="392868150"/>
          <a:ext cx="104775" cy="5074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50749200"/>
    <xdr:sp fLocksText="0">
      <xdr:nvSpPr>
        <xdr:cNvPr id="1714" name="Text Box 1"/>
        <xdr:cNvSpPr txBox="1">
          <a:spLocks noChangeArrowheads="1"/>
        </xdr:cNvSpPr>
      </xdr:nvSpPr>
      <xdr:spPr>
        <a:xfrm>
          <a:off x="1447800" y="392868150"/>
          <a:ext cx="104775" cy="5074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50749200"/>
    <xdr:sp fLocksText="0">
      <xdr:nvSpPr>
        <xdr:cNvPr id="1715" name="Text Box 1"/>
        <xdr:cNvSpPr txBox="1">
          <a:spLocks noChangeArrowheads="1"/>
        </xdr:cNvSpPr>
      </xdr:nvSpPr>
      <xdr:spPr>
        <a:xfrm>
          <a:off x="1447800" y="392868150"/>
          <a:ext cx="104775" cy="5074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50749200"/>
    <xdr:sp fLocksText="0">
      <xdr:nvSpPr>
        <xdr:cNvPr id="1716" name="Text Box 1"/>
        <xdr:cNvSpPr txBox="1">
          <a:spLocks noChangeArrowheads="1"/>
        </xdr:cNvSpPr>
      </xdr:nvSpPr>
      <xdr:spPr>
        <a:xfrm>
          <a:off x="1447800" y="392868150"/>
          <a:ext cx="104775" cy="5074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50749200"/>
    <xdr:sp fLocksText="0">
      <xdr:nvSpPr>
        <xdr:cNvPr id="1717" name="Text Box 1"/>
        <xdr:cNvSpPr txBox="1">
          <a:spLocks noChangeArrowheads="1"/>
        </xdr:cNvSpPr>
      </xdr:nvSpPr>
      <xdr:spPr>
        <a:xfrm>
          <a:off x="1447800" y="392868150"/>
          <a:ext cx="104775" cy="5074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50749200"/>
    <xdr:sp fLocksText="0">
      <xdr:nvSpPr>
        <xdr:cNvPr id="1718" name="Text Box 1"/>
        <xdr:cNvSpPr txBox="1">
          <a:spLocks noChangeArrowheads="1"/>
        </xdr:cNvSpPr>
      </xdr:nvSpPr>
      <xdr:spPr>
        <a:xfrm>
          <a:off x="1447800" y="392868150"/>
          <a:ext cx="104775" cy="5074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50749200"/>
    <xdr:sp fLocksText="0">
      <xdr:nvSpPr>
        <xdr:cNvPr id="1719" name="Text Box 1"/>
        <xdr:cNvSpPr txBox="1">
          <a:spLocks noChangeArrowheads="1"/>
        </xdr:cNvSpPr>
      </xdr:nvSpPr>
      <xdr:spPr>
        <a:xfrm>
          <a:off x="1447800" y="392868150"/>
          <a:ext cx="104775" cy="5074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50749200"/>
    <xdr:sp fLocksText="0">
      <xdr:nvSpPr>
        <xdr:cNvPr id="1720" name="Text Box 1"/>
        <xdr:cNvSpPr txBox="1">
          <a:spLocks noChangeArrowheads="1"/>
        </xdr:cNvSpPr>
      </xdr:nvSpPr>
      <xdr:spPr>
        <a:xfrm>
          <a:off x="1447800" y="392868150"/>
          <a:ext cx="104775" cy="5074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50749200"/>
    <xdr:sp fLocksText="0">
      <xdr:nvSpPr>
        <xdr:cNvPr id="1721" name="Text Box 1"/>
        <xdr:cNvSpPr txBox="1">
          <a:spLocks noChangeArrowheads="1"/>
        </xdr:cNvSpPr>
      </xdr:nvSpPr>
      <xdr:spPr>
        <a:xfrm>
          <a:off x="1447800" y="392868150"/>
          <a:ext cx="104775" cy="5074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50749200"/>
    <xdr:sp fLocksText="0">
      <xdr:nvSpPr>
        <xdr:cNvPr id="1722" name="Text Box 1"/>
        <xdr:cNvSpPr txBox="1">
          <a:spLocks noChangeArrowheads="1"/>
        </xdr:cNvSpPr>
      </xdr:nvSpPr>
      <xdr:spPr>
        <a:xfrm>
          <a:off x="1447800" y="392868150"/>
          <a:ext cx="104775" cy="5074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50749200"/>
    <xdr:sp fLocksText="0">
      <xdr:nvSpPr>
        <xdr:cNvPr id="1723" name="Text Box 1"/>
        <xdr:cNvSpPr txBox="1">
          <a:spLocks noChangeArrowheads="1"/>
        </xdr:cNvSpPr>
      </xdr:nvSpPr>
      <xdr:spPr>
        <a:xfrm>
          <a:off x="1447800" y="392868150"/>
          <a:ext cx="104775" cy="5074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50749200"/>
    <xdr:sp fLocksText="0">
      <xdr:nvSpPr>
        <xdr:cNvPr id="1724" name="Text Box 1"/>
        <xdr:cNvSpPr txBox="1">
          <a:spLocks noChangeArrowheads="1"/>
        </xdr:cNvSpPr>
      </xdr:nvSpPr>
      <xdr:spPr>
        <a:xfrm>
          <a:off x="1447800" y="392868150"/>
          <a:ext cx="104775" cy="5074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50749200"/>
    <xdr:sp fLocksText="0">
      <xdr:nvSpPr>
        <xdr:cNvPr id="1725" name="Text Box 1"/>
        <xdr:cNvSpPr txBox="1">
          <a:spLocks noChangeArrowheads="1"/>
        </xdr:cNvSpPr>
      </xdr:nvSpPr>
      <xdr:spPr>
        <a:xfrm>
          <a:off x="1447800" y="392868150"/>
          <a:ext cx="104775" cy="5074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50749200"/>
    <xdr:sp fLocksText="0">
      <xdr:nvSpPr>
        <xdr:cNvPr id="1726" name="Text Box 1"/>
        <xdr:cNvSpPr txBox="1">
          <a:spLocks noChangeArrowheads="1"/>
        </xdr:cNvSpPr>
      </xdr:nvSpPr>
      <xdr:spPr>
        <a:xfrm>
          <a:off x="1447800" y="392868150"/>
          <a:ext cx="104775" cy="5074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50749200"/>
    <xdr:sp fLocksText="0">
      <xdr:nvSpPr>
        <xdr:cNvPr id="1727" name="Text Box 1"/>
        <xdr:cNvSpPr txBox="1">
          <a:spLocks noChangeArrowheads="1"/>
        </xdr:cNvSpPr>
      </xdr:nvSpPr>
      <xdr:spPr>
        <a:xfrm>
          <a:off x="1447800" y="392868150"/>
          <a:ext cx="104775" cy="5074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50749200"/>
    <xdr:sp fLocksText="0">
      <xdr:nvSpPr>
        <xdr:cNvPr id="1728" name="Text Box 1"/>
        <xdr:cNvSpPr txBox="1">
          <a:spLocks noChangeArrowheads="1"/>
        </xdr:cNvSpPr>
      </xdr:nvSpPr>
      <xdr:spPr>
        <a:xfrm>
          <a:off x="1447800" y="392868150"/>
          <a:ext cx="104775" cy="5074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50749200"/>
    <xdr:sp fLocksText="0">
      <xdr:nvSpPr>
        <xdr:cNvPr id="1729" name="Text Box 1"/>
        <xdr:cNvSpPr txBox="1">
          <a:spLocks noChangeArrowheads="1"/>
        </xdr:cNvSpPr>
      </xdr:nvSpPr>
      <xdr:spPr>
        <a:xfrm>
          <a:off x="1447800" y="392868150"/>
          <a:ext cx="104775" cy="5074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50749200"/>
    <xdr:sp fLocksText="0">
      <xdr:nvSpPr>
        <xdr:cNvPr id="1730" name="Text Box 1"/>
        <xdr:cNvSpPr txBox="1">
          <a:spLocks noChangeArrowheads="1"/>
        </xdr:cNvSpPr>
      </xdr:nvSpPr>
      <xdr:spPr>
        <a:xfrm>
          <a:off x="1447800" y="392868150"/>
          <a:ext cx="104775" cy="5074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50749200"/>
    <xdr:sp fLocksText="0">
      <xdr:nvSpPr>
        <xdr:cNvPr id="1731" name="Text Box 1"/>
        <xdr:cNvSpPr txBox="1">
          <a:spLocks noChangeArrowheads="1"/>
        </xdr:cNvSpPr>
      </xdr:nvSpPr>
      <xdr:spPr>
        <a:xfrm>
          <a:off x="1447800" y="392868150"/>
          <a:ext cx="104775" cy="5074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50749200"/>
    <xdr:sp fLocksText="0">
      <xdr:nvSpPr>
        <xdr:cNvPr id="1732" name="Text Box 1"/>
        <xdr:cNvSpPr txBox="1">
          <a:spLocks noChangeArrowheads="1"/>
        </xdr:cNvSpPr>
      </xdr:nvSpPr>
      <xdr:spPr>
        <a:xfrm>
          <a:off x="1447800" y="392868150"/>
          <a:ext cx="104775" cy="5074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8310800"/>
    <xdr:sp fLocksText="0">
      <xdr:nvSpPr>
        <xdr:cNvPr id="1733" name="Text Box 1"/>
        <xdr:cNvSpPr txBox="1">
          <a:spLocks noChangeArrowheads="1"/>
        </xdr:cNvSpPr>
      </xdr:nvSpPr>
      <xdr:spPr>
        <a:xfrm>
          <a:off x="1447800" y="392868150"/>
          <a:ext cx="104775" cy="4831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8310800"/>
    <xdr:sp fLocksText="0">
      <xdr:nvSpPr>
        <xdr:cNvPr id="1734" name="Text Box 1"/>
        <xdr:cNvSpPr txBox="1">
          <a:spLocks noChangeArrowheads="1"/>
        </xdr:cNvSpPr>
      </xdr:nvSpPr>
      <xdr:spPr>
        <a:xfrm>
          <a:off x="1447800" y="392868150"/>
          <a:ext cx="104775" cy="4831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8310800"/>
    <xdr:sp fLocksText="0">
      <xdr:nvSpPr>
        <xdr:cNvPr id="1735" name="Text Box 1"/>
        <xdr:cNvSpPr txBox="1">
          <a:spLocks noChangeArrowheads="1"/>
        </xdr:cNvSpPr>
      </xdr:nvSpPr>
      <xdr:spPr>
        <a:xfrm>
          <a:off x="1447800" y="392868150"/>
          <a:ext cx="104775" cy="4831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8310800"/>
    <xdr:sp fLocksText="0">
      <xdr:nvSpPr>
        <xdr:cNvPr id="1736" name="Text Box 1"/>
        <xdr:cNvSpPr txBox="1">
          <a:spLocks noChangeArrowheads="1"/>
        </xdr:cNvSpPr>
      </xdr:nvSpPr>
      <xdr:spPr>
        <a:xfrm>
          <a:off x="1447800" y="392868150"/>
          <a:ext cx="104775" cy="4831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8310800"/>
    <xdr:sp fLocksText="0">
      <xdr:nvSpPr>
        <xdr:cNvPr id="1737" name="Text Box 1"/>
        <xdr:cNvSpPr txBox="1">
          <a:spLocks noChangeArrowheads="1"/>
        </xdr:cNvSpPr>
      </xdr:nvSpPr>
      <xdr:spPr>
        <a:xfrm>
          <a:off x="1447800" y="392868150"/>
          <a:ext cx="104775" cy="4831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8310800"/>
    <xdr:sp fLocksText="0">
      <xdr:nvSpPr>
        <xdr:cNvPr id="1738" name="Text Box 1"/>
        <xdr:cNvSpPr txBox="1">
          <a:spLocks noChangeArrowheads="1"/>
        </xdr:cNvSpPr>
      </xdr:nvSpPr>
      <xdr:spPr>
        <a:xfrm>
          <a:off x="1447800" y="392868150"/>
          <a:ext cx="104775" cy="4831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8310800"/>
    <xdr:sp fLocksText="0">
      <xdr:nvSpPr>
        <xdr:cNvPr id="1739" name="Text Box 1"/>
        <xdr:cNvSpPr txBox="1">
          <a:spLocks noChangeArrowheads="1"/>
        </xdr:cNvSpPr>
      </xdr:nvSpPr>
      <xdr:spPr>
        <a:xfrm>
          <a:off x="1447800" y="392868150"/>
          <a:ext cx="104775" cy="4831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8310800"/>
    <xdr:sp fLocksText="0">
      <xdr:nvSpPr>
        <xdr:cNvPr id="1740" name="Text Box 1"/>
        <xdr:cNvSpPr txBox="1">
          <a:spLocks noChangeArrowheads="1"/>
        </xdr:cNvSpPr>
      </xdr:nvSpPr>
      <xdr:spPr>
        <a:xfrm>
          <a:off x="1447800" y="392868150"/>
          <a:ext cx="104775" cy="4831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8310800"/>
    <xdr:sp fLocksText="0">
      <xdr:nvSpPr>
        <xdr:cNvPr id="1741" name="Text Box 1"/>
        <xdr:cNvSpPr txBox="1">
          <a:spLocks noChangeArrowheads="1"/>
        </xdr:cNvSpPr>
      </xdr:nvSpPr>
      <xdr:spPr>
        <a:xfrm>
          <a:off x="1447800" y="392868150"/>
          <a:ext cx="104775" cy="4831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8310800"/>
    <xdr:sp fLocksText="0">
      <xdr:nvSpPr>
        <xdr:cNvPr id="1742" name="Text Box 1"/>
        <xdr:cNvSpPr txBox="1">
          <a:spLocks noChangeArrowheads="1"/>
        </xdr:cNvSpPr>
      </xdr:nvSpPr>
      <xdr:spPr>
        <a:xfrm>
          <a:off x="1447800" y="392868150"/>
          <a:ext cx="104775" cy="4831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8310800"/>
    <xdr:sp fLocksText="0">
      <xdr:nvSpPr>
        <xdr:cNvPr id="1743" name="Text Box 1"/>
        <xdr:cNvSpPr txBox="1">
          <a:spLocks noChangeArrowheads="1"/>
        </xdr:cNvSpPr>
      </xdr:nvSpPr>
      <xdr:spPr>
        <a:xfrm>
          <a:off x="1447800" y="392868150"/>
          <a:ext cx="104775" cy="4831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8310800"/>
    <xdr:sp fLocksText="0">
      <xdr:nvSpPr>
        <xdr:cNvPr id="1744" name="Text Box 1"/>
        <xdr:cNvSpPr txBox="1">
          <a:spLocks noChangeArrowheads="1"/>
        </xdr:cNvSpPr>
      </xdr:nvSpPr>
      <xdr:spPr>
        <a:xfrm>
          <a:off x="1447800" y="392868150"/>
          <a:ext cx="104775" cy="4831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8310800"/>
    <xdr:sp fLocksText="0">
      <xdr:nvSpPr>
        <xdr:cNvPr id="1745" name="Text Box 1"/>
        <xdr:cNvSpPr txBox="1">
          <a:spLocks noChangeArrowheads="1"/>
        </xdr:cNvSpPr>
      </xdr:nvSpPr>
      <xdr:spPr>
        <a:xfrm>
          <a:off x="1447800" y="392868150"/>
          <a:ext cx="104775" cy="4831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8310800"/>
    <xdr:sp fLocksText="0">
      <xdr:nvSpPr>
        <xdr:cNvPr id="1746" name="Text Box 1"/>
        <xdr:cNvSpPr txBox="1">
          <a:spLocks noChangeArrowheads="1"/>
        </xdr:cNvSpPr>
      </xdr:nvSpPr>
      <xdr:spPr>
        <a:xfrm>
          <a:off x="1447800" y="392868150"/>
          <a:ext cx="104775" cy="4831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8310800"/>
    <xdr:sp fLocksText="0">
      <xdr:nvSpPr>
        <xdr:cNvPr id="1747" name="Text Box 1"/>
        <xdr:cNvSpPr txBox="1">
          <a:spLocks noChangeArrowheads="1"/>
        </xdr:cNvSpPr>
      </xdr:nvSpPr>
      <xdr:spPr>
        <a:xfrm>
          <a:off x="1447800" y="392868150"/>
          <a:ext cx="104775" cy="4831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8310800"/>
    <xdr:sp fLocksText="0">
      <xdr:nvSpPr>
        <xdr:cNvPr id="1748" name="Text Box 1"/>
        <xdr:cNvSpPr txBox="1">
          <a:spLocks noChangeArrowheads="1"/>
        </xdr:cNvSpPr>
      </xdr:nvSpPr>
      <xdr:spPr>
        <a:xfrm>
          <a:off x="1447800" y="392868150"/>
          <a:ext cx="104775" cy="4831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8310800"/>
    <xdr:sp fLocksText="0">
      <xdr:nvSpPr>
        <xdr:cNvPr id="1749" name="Text Box 1"/>
        <xdr:cNvSpPr txBox="1">
          <a:spLocks noChangeArrowheads="1"/>
        </xdr:cNvSpPr>
      </xdr:nvSpPr>
      <xdr:spPr>
        <a:xfrm>
          <a:off x="1447800" y="392868150"/>
          <a:ext cx="104775" cy="4831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8310800"/>
    <xdr:sp fLocksText="0">
      <xdr:nvSpPr>
        <xdr:cNvPr id="1750" name="Text Box 1"/>
        <xdr:cNvSpPr txBox="1">
          <a:spLocks noChangeArrowheads="1"/>
        </xdr:cNvSpPr>
      </xdr:nvSpPr>
      <xdr:spPr>
        <a:xfrm>
          <a:off x="1447800" y="392868150"/>
          <a:ext cx="104775" cy="4831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8310800"/>
    <xdr:sp fLocksText="0">
      <xdr:nvSpPr>
        <xdr:cNvPr id="1751" name="Text Box 1"/>
        <xdr:cNvSpPr txBox="1">
          <a:spLocks noChangeArrowheads="1"/>
        </xdr:cNvSpPr>
      </xdr:nvSpPr>
      <xdr:spPr>
        <a:xfrm>
          <a:off x="1447800" y="392868150"/>
          <a:ext cx="104775" cy="4831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48310800"/>
    <xdr:sp fLocksText="0">
      <xdr:nvSpPr>
        <xdr:cNvPr id="1752" name="Text Box 1"/>
        <xdr:cNvSpPr txBox="1">
          <a:spLocks noChangeArrowheads="1"/>
        </xdr:cNvSpPr>
      </xdr:nvSpPr>
      <xdr:spPr>
        <a:xfrm>
          <a:off x="1447800" y="392868150"/>
          <a:ext cx="104775" cy="48310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279</xdr:row>
      <xdr:rowOff>0</xdr:rowOff>
    </xdr:from>
    <xdr:ext cx="104775" cy="74333100"/>
    <xdr:sp fLocksText="0">
      <xdr:nvSpPr>
        <xdr:cNvPr id="1753" name="Text Box 1"/>
        <xdr:cNvSpPr txBox="1">
          <a:spLocks noChangeArrowheads="1"/>
        </xdr:cNvSpPr>
      </xdr:nvSpPr>
      <xdr:spPr>
        <a:xfrm>
          <a:off x="1447800" y="294465375"/>
          <a:ext cx="104775" cy="7433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279</xdr:row>
      <xdr:rowOff>0</xdr:rowOff>
    </xdr:from>
    <xdr:ext cx="104775" cy="74333100"/>
    <xdr:sp fLocksText="0">
      <xdr:nvSpPr>
        <xdr:cNvPr id="1754" name="Text Box 1"/>
        <xdr:cNvSpPr txBox="1">
          <a:spLocks noChangeArrowheads="1"/>
        </xdr:cNvSpPr>
      </xdr:nvSpPr>
      <xdr:spPr>
        <a:xfrm>
          <a:off x="1447800" y="294465375"/>
          <a:ext cx="104775" cy="7433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279</xdr:row>
      <xdr:rowOff>0</xdr:rowOff>
    </xdr:from>
    <xdr:ext cx="104775" cy="74333100"/>
    <xdr:sp fLocksText="0">
      <xdr:nvSpPr>
        <xdr:cNvPr id="1755" name="Text Box 1"/>
        <xdr:cNvSpPr txBox="1">
          <a:spLocks noChangeArrowheads="1"/>
        </xdr:cNvSpPr>
      </xdr:nvSpPr>
      <xdr:spPr>
        <a:xfrm>
          <a:off x="1447800" y="294465375"/>
          <a:ext cx="104775" cy="7433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279</xdr:row>
      <xdr:rowOff>0</xdr:rowOff>
    </xdr:from>
    <xdr:ext cx="104775" cy="74333100"/>
    <xdr:sp fLocksText="0">
      <xdr:nvSpPr>
        <xdr:cNvPr id="1756" name="Text Box 1"/>
        <xdr:cNvSpPr txBox="1">
          <a:spLocks noChangeArrowheads="1"/>
        </xdr:cNvSpPr>
      </xdr:nvSpPr>
      <xdr:spPr>
        <a:xfrm>
          <a:off x="1447800" y="294465375"/>
          <a:ext cx="104775" cy="7433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279</xdr:row>
      <xdr:rowOff>0</xdr:rowOff>
    </xdr:from>
    <xdr:ext cx="104775" cy="74333100"/>
    <xdr:sp fLocksText="0">
      <xdr:nvSpPr>
        <xdr:cNvPr id="1757" name="Text Box 1"/>
        <xdr:cNvSpPr txBox="1">
          <a:spLocks noChangeArrowheads="1"/>
        </xdr:cNvSpPr>
      </xdr:nvSpPr>
      <xdr:spPr>
        <a:xfrm>
          <a:off x="1447800" y="294465375"/>
          <a:ext cx="104775" cy="7433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279</xdr:row>
      <xdr:rowOff>0</xdr:rowOff>
    </xdr:from>
    <xdr:ext cx="104775" cy="74333100"/>
    <xdr:sp fLocksText="0">
      <xdr:nvSpPr>
        <xdr:cNvPr id="1758" name="Text Box 1"/>
        <xdr:cNvSpPr txBox="1">
          <a:spLocks noChangeArrowheads="1"/>
        </xdr:cNvSpPr>
      </xdr:nvSpPr>
      <xdr:spPr>
        <a:xfrm>
          <a:off x="1447800" y="294465375"/>
          <a:ext cx="104775" cy="7433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279</xdr:row>
      <xdr:rowOff>0</xdr:rowOff>
    </xdr:from>
    <xdr:ext cx="104775" cy="74333100"/>
    <xdr:sp fLocksText="0">
      <xdr:nvSpPr>
        <xdr:cNvPr id="1759" name="Text Box 1"/>
        <xdr:cNvSpPr txBox="1">
          <a:spLocks noChangeArrowheads="1"/>
        </xdr:cNvSpPr>
      </xdr:nvSpPr>
      <xdr:spPr>
        <a:xfrm>
          <a:off x="1447800" y="294465375"/>
          <a:ext cx="104775" cy="7433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279</xdr:row>
      <xdr:rowOff>0</xdr:rowOff>
    </xdr:from>
    <xdr:ext cx="104775" cy="74333100"/>
    <xdr:sp fLocksText="0">
      <xdr:nvSpPr>
        <xdr:cNvPr id="1760" name="Text Box 1"/>
        <xdr:cNvSpPr txBox="1">
          <a:spLocks noChangeArrowheads="1"/>
        </xdr:cNvSpPr>
      </xdr:nvSpPr>
      <xdr:spPr>
        <a:xfrm>
          <a:off x="1447800" y="294465375"/>
          <a:ext cx="104775" cy="7433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279</xdr:row>
      <xdr:rowOff>0</xdr:rowOff>
    </xdr:from>
    <xdr:ext cx="104775" cy="74333100"/>
    <xdr:sp fLocksText="0">
      <xdr:nvSpPr>
        <xdr:cNvPr id="1761" name="Text Box 1"/>
        <xdr:cNvSpPr txBox="1">
          <a:spLocks noChangeArrowheads="1"/>
        </xdr:cNvSpPr>
      </xdr:nvSpPr>
      <xdr:spPr>
        <a:xfrm>
          <a:off x="1447800" y="294465375"/>
          <a:ext cx="104775" cy="7433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350</xdr:row>
      <xdr:rowOff>0</xdr:rowOff>
    </xdr:from>
    <xdr:ext cx="104775" cy="19202400"/>
    <xdr:sp fLocksText="0">
      <xdr:nvSpPr>
        <xdr:cNvPr id="1762" name="Text Box 1"/>
        <xdr:cNvSpPr txBox="1">
          <a:spLocks noChangeArrowheads="1"/>
        </xdr:cNvSpPr>
      </xdr:nvSpPr>
      <xdr:spPr>
        <a:xfrm>
          <a:off x="1447800" y="368665125"/>
          <a:ext cx="104775" cy="1920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350</xdr:row>
      <xdr:rowOff>0</xdr:rowOff>
    </xdr:from>
    <xdr:ext cx="104775" cy="19202400"/>
    <xdr:sp fLocksText="0">
      <xdr:nvSpPr>
        <xdr:cNvPr id="1763" name="Text Box 1"/>
        <xdr:cNvSpPr txBox="1">
          <a:spLocks noChangeArrowheads="1"/>
        </xdr:cNvSpPr>
      </xdr:nvSpPr>
      <xdr:spPr>
        <a:xfrm>
          <a:off x="1447800" y="368665125"/>
          <a:ext cx="104775" cy="1920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350</xdr:row>
      <xdr:rowOff>0</xdr:rowOff>
    </xdr:from>
    <xdr:ext cx="104775" cy="19202400"/>
    <xdr:sp fLocksText="0">
      <xdr:nvSpPr>
        <xdr:cNvPr id="1764" name="Text Box 1"/>
        <xdr:cNvSpPr txBox="1">
          <a:spLocks noChangeArrowheads="1"/>
        </xdr:cNvSpPr>
      </xdr:nvSpPr>
      <xdr:spPr>
        <a:xfrm>
          <a:off x="1447800" y="368665125"/>
          <a:ext cx="104775" cy="1920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350</xdr:row>
      <xdr:rowOff>0</xdr:rowOff>
    </xdr:from>
    <xdr:ext cx="104775" cy="19202400"/>
    <xdr:sp fLocksText="0">
      <xdr:nvSpPr>
        <xdr:cNvPr id="1765" name="Text Box 1"/>
        <xdr:cNvSpPr txBox="1">
          <a:spLocks noChangeArrowheads="1"/>
        </xdr:cNvSpPr>
      </xdr:nvSpPr>
      <xdr:spPr>
        <a:xfrm>
          <a:off x="1447800" y="368665125"/>
          <a:ext cx="104775" cy="1920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350</xdr:row>
      <xdr:rowOff>0</xdr:rowOff>
    </xdr:from>
    <xdr:ext cx="104775" cy="19202400"/>
    <xdr:sp fLocksText="0">
      <xdr:nvSpPr>
        <xdr:cNvPr id="1766" name="Text Box 1"/>
        <xdr:cNvSpPr txBox="1">
          <a:spLocks noChangeArrowheads="1"/>
        </xdr:cNvSpPr>
      </xdr:nvSpPr>
      <xdr:spPr>
        <a:xfrm>
          <a:off x="1447800" y="368665125"/>
          <a:ext cx="104775" cy="1920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350</xdr:row>
      <xdr:rowOff>0</xdr:rowOff>
    </xdr:from>
    <xdr:ext cx="104775" cy="19202400"/>
    <xdr:sp fLocksText="0">
      <xdr:nvSpPr>
        <xdr:cNvPr id="1767" name="Text Box 1"/>
        <xdr:cNvSpPr txBox="1">
          <a:spLocks noChangeArrowheads="1"/>
        </xdr:cNvSpPr>
      </xdr:nvSpPr>
      <xdr:spPr>
        <a:xfrm>
          <a:off x="1447800" y="368665125"/>
          <a:ext cx="104775" cy="1920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350</xdr:row>
      <xdr:rowOff>0</xdr:rowOff>
    </xdr:from>
    <xdr:ext cx="104775" cy="19202400"/>
    <xdr:sp fLocksText="0">
      <xdr:nvSpPr>
        <xdr:cNvPr id="1768" name="Text Box 1"/>
        <xdr:cNvSpPr txBox="1">
          <a:spLocks noChangeArrowheads="1"/>
        </xdr:cNvSpPr>
      </xdr:nvSpPr>
      <xdr:spPr>
        <a:xfrm>
          <a:off x="1447800" y="368665125"/>
          <a:ext cx="104775" cy="1920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350</xdr:row>
      <xdr:rowOff>0</xdr:rowOff>
    </xdr:from>
    <xdr:ext cx="104775" cy="19202400"/>
    <xdr:sp fLocksText="0">
      <xdr:nvSpPr>
        <xdr:cNvPr id="1769" name="Text Box 1"/>
        <xdr:cNvSpPr txBox="1">
          <a:spLocks noChangeArrowheads="1"/>
        </xdr:cNvSpPr>
      </xdr:nvSpPr>
      <xdr:spPr>
        <a:xfrm>
          <a:off x="1447800" y="368665125"/>
          <a:ext cx="104775" cy="1920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350</xdr:row>
      <xdr:rowOff>0</xdr:rowOff>
    </xdr:from>
    <xdr:ext cx="104775" cy="19202400"/>
    <xdr:sp fLocksText="0">
      <xdr:nvSpPr>
        <xdr:cNvPr id="1770" name="Text Box 1"/>
        <xdr:cNvSpPr txBox="1">
          <a:spLocks noChangeArrowheads="1"/>
        </xdr:cNvSpPr>
      </xdr:nvSpPr>
      <xdr:spPr>
        <a:xfrm>
          <a:off x="1447800" y="368665125"/>
          <a:ext cx="104775" cy="1920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350</xdr:row>
      <xdr:rowOff>0</xdr:rowOff>
    </xdr:from>
    <xdr:ext cx="104775" cy="19202400"/>
    <xdr:sp fLocksText="0">
      <xdr:nvSpPr>
        <xdr:cNvPr id="1771" name="Text Box 1"/>
        <xdr:cNvSpPr txBox="1">
          <a:spLocks noChangeArrowheads="1"/>
        </xdr:cNvSpPr>
      </xdr:nvSpPr>
      <xdr:spPr>
        <a:xfrm>
          <a:off x="1447800" y="368665125"/>
          <a:ext cx="104775" cy="1920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350</xdr:row>
      <xdr:rowOff>0</xdr:rowOff>
    </xdr:from>
    <xdr:ext cx="104775" cy="19202400"/>
    <xdr:sp fLocksText="0">
      <xdr:nvSpPr>
        <xdr:cNvPr id="1772" name="Text Box 1"/>
        <xdr:cNvSpPr txBox="1">
          <a:spLocks noChangeArrowheads="1"/>
        </xdr:cNvSpPr>
      </xdr:nvSpPr>
      <xdr:spPr>
        <a:xfrm>
          <a:off x="1447800" y="368665125"/>
          <a:ext cx="104775" cy="1920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350</xdr:row>
      <xdr:rowOff>0</xdr:rowOff>
    </xdr:from>
    <xdr:ext cx="104775" cy="19202400"/>
    <xdr:sp fLocksText="0">
      <xdr:nvSpPr>
        <xdr:cNvPr id="1773" name="Text Box 1"/>
        <xdr:cNvSpPr txBox="1">
          <a:spLocks noChangeArrowheads="1"/>
        </xdr:cNvSpPr>
      </xdr:nvSpPr>
      <xdr:spPr>
        <a:xfrm>
          <a:off x="1447800" y="368665125"/>
          <a:ext cx="104775" cy="1920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350</xdr:row>
      <xdr:rowOff>0</xdr:rowOff>
    </xdr:from>
    <xdr:ext cx="104775" cy="19202400"/>
    <xdr:sp fLocksText="0">
      <xdr:nvSpPr>
        <xdr:cNvPr id="1774" name="Text Box 1"/>
        <xdr:cNvSpPr txBox="1">
          <a:spLocks noChangeArrowheads="1"/>
        </xdr:cNvSpPr>
      </xdr:nvSpPr>
      <xdr:spPr>
        <a:xfrm>
          <a:off x="1447800" y="368665125"/>
          <a:ext cx="104775" cy="1920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350</xdr:row>
      <xdr:rowOff>0</xdr:rowOff>
    </xdr:from>
    <xdr:ext cx="104775" cy="19202400"/>
    <xdr:sp fLocksText="0">
      <xdr:nvSpPr>
        <xdr:cNvPr id="1775" name="Text Box 1"/>
        <xdr:cNvSpPr txBox="1">
          <a:spLocks noChangeArrowheads="1"/>
        </xdr:cNvSpPr>
      </xdr:nvSpPr>
      <xdr:spPr>
        <a:xfrm>
          <a:off x="1447800" y="368665125"/>
          <a:ext cx="104775" cy="1920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350</xdr:row>
      <xdr:rowOff>0</xdr:rowOff>
    </xdr:from>
    <xdr:ext cx="104775" cy="19202400"/>
    <xdr:sp fLocksText="0">
      <xdr:nvSpPr>
        <xdr:cNvPr id="1776" name="Text Box 1"/>
        <xdr:cNvSpPr txBox="1">
          <a:spLocks noChangeArrowheads="1"/>
        </xdr:cNvSpPr>
      </xdr:nvSpPr>
      <xdr:spPr>
        <a:xfrm>
          <a:off x="1447800" y="368665125"/>
          <a:ext cx="104775" cy="1920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350</xdr:row>
      <xdr:rowOff>0</xdr:rowOff>
    </xdr:from>
    <xdr:ext cx="104775" cy="19202400"/>
    <xdr:sp fLocksText="0">
      <xdr:nvSpPr>
        <xdr:cNvPr id="1777" name="Text Box 1"/>
        <xdr:cNvSpPr txBox="1">
          <a:spLocks noChangeArrowheads="1"/>
        </xdr:cNvSpPr>
      </xdr:nvSpPr>
      <xdr:spPr>
        <a:xfrm>
          <a:off x="1447800" y="368665125"/>
          <a:ext cx="104775" cy="1920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350</xdr:row>
      <xdr:rowOff>0</xdr:rowOff>
    </xdr:from>
    <xdr:ext cx="104775" cy="19202400"/>
    <xdr:sp fLocksText="0">
      <xdr:nvSpPr>
        <xdr:cNvPr id="1778" name="Text Box 1"/>
        <xdr:cNvSpPr txBox="1">
          <a:spLocks noChangeArrowheads="1"/>
        </xdr:cNvSpPr>
      </xdr:nvSpPr>
      <xdr:spPr>
        <a:xfrm>
          <a:off x="1447800" y="368665125"/>
          <a:ext cx="104775" cy="1920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350</xdr:row>
      <xdr:rowOff>0</xdr:rowOff>
    </xdr:from>
    <xdr:ext cx="104775" cy="19202400"/>
    <xdr:sp fLocksText="0">
      <xdr:nvSpPr>
        <xdr:cNvPr id="1779" name="Text Box 1"/>
        <xdr:cNvSpPr txBox="1">
          <a:spLocks noChangeArrowheads="1"/>
        </xdr:cNvSpPr>
      </xdr:nvSpPr>
      <xdr:spPr>
        <a:xfrm>
          <a:off x="1447800" y="368665125"/>
          <a:ext cx="104775" cy="1920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350</xdr:row>
      <xdr:rowOff>0</xdr:rowOff>
    </xdr:from>
    <xdr:ext cx="104775" cy="19202400"/>
    <xdr:sp fLocksText="0">
      <xdr:nvSpPr>
        <xdr:cNvPr id="1780" name="Text Box 1"/>
        <xdr:cNvSpPr txBox="1">
          <a:spLocks noChangeArrowheads="1"/>
        </xdr:cNvSpPr>
      </xdr:nvSpPr>
      <xdr:spPr>
        <a:xfrm>
          <a:off x="1447800" y="368665125"/>
          <a:ext cx="104775" cy="1920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350</xdr:row>
      <xdr:rowOff>0</xdr:rowOff>
    </xdr:from>
    <xdr:ext cx="104775" cy="19202400"/>
    <xdr:sp fLocksText="0">
      <xdr:nvSpPr>
        <xdr:cNvPr id="1781" name="Text Box 1"/>
        <xdr:cNvSpPr txBox="1">
          <a:spLocks noChangeArrowheads="1"/>
        </xdr:cNvSpPr>
      </xdr:nvSpPr>
      <xdr:spPr>
        <a:xfrm>
          <a:off x="1447800" y="368665125"/>
          <a:ext cx="104775" cy="1920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352</xdr:row>
      <xdr:rowOff>0</xdr:rowOff>
    </xdr:from>
    <xdr:ext cx="104775" cy="16497300"/>
    <xdr:sp fLocksText="0">
      <xdr:nvSpPr>
        <xdr:cNvPr id="1782" name="Text Box 1"/>
        <xdr:cNvSpPr txBox="1">
          <a:spLocks noChangeArrowheads="1"/>
        </xdr:cNvSpPr>
      </xdr:nvSpPr>
      <xdr:spPr>
        <a:xfrm>
          <a:off x="1447800" y="371341650"/>
          <a:ext cx="104775" cy="1649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352</xdr:row>
      <xdr:rowOff>0</xdr:rowOff>
    </xdr:from>
    <xdr:ext cx="104775" cy="16497300"/>
    <xdr:sp fLocksText="0">
      <xdr:nvSpPr>
        <xdr:cNvPr id="1783" name="Text Box 1"/>
        <xdr:cNvSpPr txBox="1">
          <a:spLocks noChangeArrowheads="1"/>
        </xdr:cNvSpPr>
      </xdr:nvSpPr>
      <xdr:spPr>
        <a:xfrm>
          <a:off x="1447800" y="371341650"/>
          <a:ext cx="104775" cy="1649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352</xdr:row>
      <xdr:rowOff>0</xdr:rowOff>
    </xdr:from>
    <xdr:ext cx="104775" cy="16497300"/>
    <xdr:sp fLocksText="0">
      <xdr:nvSpPr>
        <xdr:cNvPr id="1784" name="Text Box 1"/>
        <xdr:cNvSpPr txBox="1">
          <a:spLocks noChangeArrowheads="1"/>
        </xdr:cNvSpPr>
      </xdr:nvSpPr>
      <xdr:spPr>
        <a:xfrm>
          <a:off x="1447800" y="371341650"/>
          <a:ext cx="104775" cy="1649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352</xdr:row>
      <xdr:rowOff>0</xdr:rowOff>
    </xdr:from>
    <xdr:ext cx="104775" cy="16497300"/>
    <xdr:sp fLocksText="0">
      <xdr:nvSpPr>
        <xdr:cNvPr id="1785" name="Text Box 1"/>
        <xdr:cNvSpPr txBox="1">
          <a:spLocks noChangeArrowheads="1"/>
        </xdr:cNvSpPr>
      </xdr:nvSpPr>
      <xdr:spPr>
        <a:xfrm>
          <a:off x="1447800" y="371341650"/>
          <a:ext cx="104775" cy="1649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352</xdr:row>
      <xdr:rowOff>0</xdr:rowOff>
    </xdr:from>
    <xdr:ext cx="104775" cy="16497300"/>
    <xdr:sp fLocksText="0">
      <xdr:nvSpPr>
        <xdr:cNvPr id="1786" name="Text Box 1"/>
        <xdr:cNvSpPr txBox="1">
          <a:spLocks noChangeArrowheads="1"/>
        </xdr:cNvSpPr>
      </xdr:nvSpPr>
      <xdr:spPr>
        <a:xfrm>
          <a:off x="1447800" y="371341650"/>
          <a:ext cx="104775" cy="1649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352</xdr:row>
      <xdr:rowOff>0</xdr:rowOff>
    </xdr:from>
    <xdr:ext cx="104775" cy="16497300"/>
    <xdr:sp fLocksText="0">
      <xdr:nvSpPr>
        <xdr:cNvPr id="1787" name="Text Box 1"/>
        <xdr:cNvSpPr txBox="1">
          <a:spLocks noChangeArrowheads="1"/>
        </xdr:cNvSpPr>
      </xdr:nvSpPr>
      <xdr:spPr>
        <a:xfrm>
          <a:off x="1447800" y="371341650"/>
          <a:ext cx="104775" cy="1649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352</xdr:row>
      <xdr:rowOff>0</xdr:rowOff>
    </xdr:from>
    <xdr:ext cx="104775" cy="16497300"/>
    <xdr:sp fLocksText="0">
      <xdr:nvSpPr>
        <xdr:cNvPr id="1788" name="Text Box 1"/>
        <xdr:cNvSpPr txBox="1">
          <a:spLocks noChangeArrowheads="1"/>
        </xdr:cNvSpPr>
      </xdr:nvSpPr>
      <xdr:spPr>
        <a:xfrm>
          <a:off x="1447800" y="371341650"/>
          <a:ext cx="104775" cy="1649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352</xdr:row>
      <xdr:rowOff>0</xdr:rowOff>
    </xdr:from>
    <xdr:ext cx="104775" cy="16497300"/>
    <xdr:sp fLocksText="0">
      <xdr:nvSpPr>
        <xdr:cNvPr id="1789" name="Text Box 1"/>
        <xdr:cNvSpPr txBox="1">
          <a:spLocks noChangeArrowheads="1"/>
        </xdr:cNvSpPr>
      </xdr:nvSpPr>
      <xdr:spPr>
        <a:xfrm>
          <a:off x="1447800" y="371341650"/>
          <a:ext cx="104775" cy="1649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352</xdr:row>
      <xdr:rowOff>0</xdr:rowOff>
    </xdr:from>
    <xdr:ext cx="104775" cy="16497300"/>
    <xdr:sp fLocksText="0">
      <xdr:nvSpPr>
        <xdr:cNvPr id="1790" name="Text Box 1"/>
        <xdr:cNvSpPr txBox="1">
          <a:spLocks noChangeArrowheads="1"/>
        </xdr:cNvSpPr>
      </xdr:nvSpPr>
      <xdr:spPr>
        <a:xfrm>
          <a:off x="1447800" y="371341650"/>
          <a:ext cx="104775" cy="1649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352</xdr:row>
      <xdr:rowOff>0</xdr:rowOff>
    </xdr:from>
    <xdr:ext cx="104775" cy="16497300"/>
    <xdr:sp fLocksText="0">
      <xdr:nvSpPr>
        <xdr:cNvPr id="1791" name="Text Box 1"/>
        <xdr:cNvSpPr txBox="1">
          <a:spLocks noChangeArrowheads="1"/>
        </xdr:cNvSpPr>
      </xdr:nvSpPr>
      <xdr:spPr>
        <a:xfrm>
          <a:off x="1447800" y="371341650"/>
          <a:ext cx="104775" cy="1649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352</xdr:row>
      <xdr:rowOff>0</xdr:rowOff>
    </xdr:from>
    <xdr:ext cx="104775" cy="16497300"/>
    <xdr:sp fLocksText="0">
      <xdr:nvSpPr>
        <xdr:cNvPr id="1792" name="Text Box 1"/>
        <xdr:cNvSpPr txBox="1">
          <a:spLocks noChangeArrowheads="1"/>
        </xdr:cNvSpPr>
      </xdr:nvSpPr>
      <xdr:spPr>
        <a:xfrm>
          <a:off x="1447800" y="371341650"/>
          <a:ext cx="104775" cy="1649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352</xdr:row>
      <xdr:rowOff>0</xdr:rowOff>
    </xdr:from>
    <xdr:ext cx="104775" cy="16497300"/>
    <xdr:sp fLocksText="0">
      <xdr:nvSpPr>
        <xdr:cNvPr id="1793" name="Text Box 1"/>
        <xdr:cNvSpPr txBox="1">
          <a:spLocks noChangeArrowheads="1"/>
        </xdr:cNvSpPr>
      </xdr:nvSpPr>
      <xdr:spPr>
        <a:xfrm>
          <a:off x="1447800" y="371341650"/>
          <a:ext cx="104775" cy="1649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352</xdr:row>
      <xdr:rowOff>0</xdr:rowOff>
    </xdr:from>
    <xdr:ext cx="104775" cy="16497300"/>
    <xdr:sp fLocksText="0">
      <xdr:nvSpPr>
        <xdr:cNvPr id="1794" name="Text Box 1"/>
        <xdr:cNvSpPr txBox="1">
          <a:spLocks noChangeArrowheads="1"/>
        </xdr:cNvSpPr>
      </xdr:nvSpPr>
      <xdr:spPr>
        <a:xfrm>
          <a:off x="1447800" y="371341650"/>
          <a:ext cx="104775" cy="1649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352</xdr:row>
      <xdr:rowOff>0</xdr:rowOff>
    </xdr:from>
    <xdr:ext cx="104775" cy="16497300"/>
    <xdr:sp fLocksText="0">
      <xdr:nvSpPr>
        <xdr:cNvPr id="1795" name="Text Box 1"/>
        <xdr:cNvSpPr txBox="1">
          <a:spLocks noChangeArrowheads="1"/>
        </xdr:cNvSpPr>
      </xdr:nvSpPr>
      <xdr:spPr>
        <a:xfrm>
          <a:off x="1447800" y="371341650"/>
          <a:ext cx="104775" cy="1649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352</xdr:row>
      <xdr:rowOff>0</xdr:rowOff>
    </xdr:from>
    <xdr:ext cx="104775" cy="16497300"/>
    <xdr:sp fLocksText="0">
      <xdr:nvSpPr>
        <xdr:cNvPr id="1796" name="Text Box 1"/>
        <xdr:cNvSpPr txBox="1">
          <a:spLocks noChangeArrowheads="1"/>
        </xdr:cNvSpPr>
      </xdr:nvSpPr>
      <xdr:spPr>
        <a:xfrm>
          <a:off x="1447800" y="371341650"/>
          <a:ext cx="104775" cy="1649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352</xdr:row>
      <xdr:rowOff>0</xdr:rowOff>
    </xdr:from>
    <xdr:ext cx="104775" cy="16497300"/>
    <xdr:sp fLocksText="0">
      <xdr:nvSpPr>
        <xdr:cNvPr id="1797" name="Text Box 1"/>
        <xdr:cNvSpPr txBox="1">
          <a:spLocks noChangeArrowheads="1"/>
        </xdr:cNvSpPr>
      </xdr:nvSpPr>
      <xdr:spPr>
        <a:xfrm>
          <a:off x="1447800" y="371341650"/>
          <a:ext cx="104775" cy="1649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352</xdr:row>
      <xdr:rowOff>0</xdr:rowOff>
    </xdr:from>
    <xdr:ext cx="104775" cy="16497300"/>
    <xdr:sp fLocksText="0">
      <xdr:nvSpPr>
        <xdr:cNvPr id="1798" name="Text Box 1"/>
        <xdr:cNvSpPr txBox="1">
          <a:spLocks noChangeArrowheads="1"/>
        </xdr:cNvSpPr>
      </xdr:nvSpPr>
      <xdr:spPr>
        <a:xfrm>
          <a:off x="1447800" y="371341650"/>
          <a:ext cx="104775" cy="1649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352</xdr:row>
      <xdr:rowOff>0</xdr:rowOff>
    </xdr:from>
    <xdr:ext cx="104775" cy="16497300"/>
    <xdr:sp fLocksText="0">
      <xdr:nvSpPr>
        <xdr:cNvPr id="1799" name="Text Box 1"/>
        <xdr:cNvSpPr txBox="1">
          <a:spLocks noChangeArrowheads="1"/>
        </xdr:cNvSpPr>
      </xdr:nvSpPr>
      <xdr:spPr>
        <a:xfrm>
          <a:off x="1447800" y="371341650"/>
          <a:ext cx="104775" cy="1649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352</xdr:row>
      <xdr:rowOff>0</xdr:rowOff>
    </xdr:from>
    <xdr:ext cx="104775" cy="16497300"/>
    <xdr:sp fLocksText="0">
      <xdr:nvSpPr>
        <xdr:cNvPr id="1800" name="Text Box 1"/>
        <xdr:cNvSpPr txBox="1">
          <a:spLocks noChangeArrowheads="1"/>
        </xdr:cNvSpPr>
      </xdr:nvSpPr>
      <xdr:spPr>
        <a:xfrm>
          <a:off x="1447800" y="371341650"/>
          <a:ext cx="104775" cy="1649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352</xdr:row>
      <xdr:rowOff>0</xdr:rowOff>
    </xdr:from>
    <xdr:ext cx="104775" cy="16497300"/>
    <xdr:sp fLocksText="0">
      <xdr:nvSpPr>
        <xdr:cNvPr id="1801" name="Text Box 1"/>
        <xdr:cNvSpPr txBox="1">
          <a:spLocks noChangeArrowheads="1"/>
        </xdr:cNvSpPr>
      </xdr:nvSpPr>
      <xdr:spPr>
        <a:xfrm>
          <a:off x="1447800" y="371341650"/>
          <a:ext cx="104775" cy="1649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336</xdr:row>
      <xdr:rowOff>0</xdr:rowOff>
    </xdr:from>
    <xdr:ext cx="104775" cy="31565850"/>
    <xdr:sp fLocksText="0">
      <xdr:nvSpPr>
        <xdr:cNvPr id="1802" name="Text Box 1"/>
        <xdr:cNvSpPr txBox="1">
          <a:spLocks noChangeArrowheads="1"/>
        </xdr:cNvSpPr>
      </xdr:nvSpPr>
      <xdr:spPr>
        <a:xfrm>
          <a:off x="1447800" y="358044750"/>
          <a:ext cx="104775" cy="3156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336</xdr:row>
      <xdr:rowOff>0</xdr:rowOff>
    </xdr:from>
    <xdr:ext cx="104775" cy="31565850"/>
    <xdr:sp fLocksText="0">
      <xdr:nvSpPr>
        <xdr:cNvPr id="1803" name="Text Box 1"/>
        <xdr:cNvSpPr txBox="1">
          <a:spLocks noChangeArrowheads="1"/>
        </xdr:cNvSpPr>
      </xdr:nvSpPr>
      <xdr:spPr>
        <a:xfrm>
          <a:off x="1447800" y="358044750"/>
          <a:ext cx="104775" cy="3156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336</xdr:row>
      <xdr:rowOff>0</xdr:rowOff>
    </xdr:from>
    <xdr:ext cx="104775" cy="31565850"/>
    <xdr:sp fLocksText="0">
      <xdr:nvSpPr>
        <xdr:cNvPr id="1804" name="Text Box 1"/>
        <xdr:cNvSpPr txBox="1">
          <a:spLocks noChangeArrowheads="1"/>
        </xdr:cNvSpPr>
      </xdr:nvSpPr>
      <xdr:spPr>
        <a:xfrm>
          <a:off x="1447800" y="358044750"/>
          <a:ext cx="104775" cy="3156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336</xdr:row>
      <xdr:rowOff>0</xdr:rowOff>
    </xdr:from>
    <xdr:ext cx="104775" cy="31565850"/>
    <xdr:sp fLocksText="0">
      <xdr:nvSpPr>
        <xdr:cNvPr id="1805" name="Text Box 1"/>
        <xdr:cNvSpPr txBox="1">
          <a:spLocks noChangeArrowheads="1"/>
        </xdr:cNvSpPr>
      </xdr:nvSpPr>
      <xdr:spPr>
        <a:xfrm>
          <a:off x="1447800" y="358044750"/>
          <a:ext cx="104775" cy="3156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336</xdr:row>
      <xdr:rowOff>0</xdr:rowOff>
    </xdr:from>
    <xdr:ext cx="104775" cy="31565850"/>
    <xdr:sp fLocksText="0">
      <xdr:nvSpPr>
        <xdr:cNvPr id="1806" name="Text Box 1"/>
        <xdr:cNvSpPr txBox="1">
          <a:spLocks noChangeArrowheads="1"/>
        </xdr:cNvSpPr>
      </xdr:nvSpPr>
      <xdr:spPr>
        <a:xfrm>
          <a:off x="1447800" y="358044750"/>
          <a:ext cx="104775" cy="3156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336</xdr:row>
      <xdr:rowOff>0</xdr:rowOff>
    </xdr:from>
    <xdr:ext cx="104775" cy="31565850"/>
    <xdr:sp fLocksText="0">
      <xdr:nvSpPr>
        <xdr:cNvPr id="1807" name="Text Box 1"/>
        <xdr:cNvSpPr txBox="1">
          <a:spLocks noChangeArrowheads="1"/>
        </xdr:cNvSpPr>
      </xdr:nvSpPr>
      <xdr:spPr>
        <a:xfrm>
          <a:off x="1447800" y="358044750"/>
          <a:ext cx="104775" cy="3156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336</xdr:row>
      <xdr:rowOff>0</xdr:rowOff>
    </xdr:from>
    <xdr:ext cx="104775" cy="31565850"/>
    <xdr:sp fLocksText="0">
      <xdr:nvSpPr>
        <xdr:cNvPr id="1808" name="Text Box 1"/>
        <xdr:cNvSpPr txBox="1">
          <a:spLocks noChangeArrowheads="1"/>
        </xdr:cNvSpPr>
      </xdr:nvSpPr>
      <xdr:spPr>
        <a:xfrm>
          <a:off x="1447800" y="358044750"/>
          <a:ext cx="104775" cy="3156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336</xdr:row>
      <xdr:rowOff>0</xdr:rowOff>
    </xdr:from>
    <xdr:ext cx="104775" cy="31565850"/>
    <xdr:sp fLocksText="0">
      <xdr:nvSpPr>
        <xdr:cNvPr id="1809" name="Text Box 1"/>
        <xdr:cNvSpPr txBox="1">
          <a:spLocks noChangeArrowheads="1"/>
        </xdr:cNvSpPr>
      </xdr:nvSpPr>
      <xdr:spPr>
        <a:xfrm>
          <a:off x="1447800" y="358044750"/>
          <a:ext cx="104775" cy="3156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336</xdr:row>
      <xdr:rowOff>0</xdr:rowOff>
    </xdr:from>
    <xdr:ext cx="104775" cy="31565850"/>
    <xdr:sp fLocksText="0">
      <xdr:nvSpPr>
        <xdr:cNvPr id="1810" name="Text Box 1"/>
        <xdr:cNvSpPr txBox="1">
          <a:spLocks noChangeArrowheads="1"/>
        </xdr:cNvSpPr>
      </xdr:nvSpPr>
      <xdr:spPr>
        <a:xfrm>
          <a:off x="1447800" y="358044750"/>
          <a:ext cx="104775" cy="3156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336</xdr:row>
      <xdr:rowOff>0</xdr:rowOff>
    </xdr:from>
    <xdr:ext cx="104775" cy="31565850"/>
    <xdr:sp fLocksText="0">
      <xdr:nvSpPr>
        <xdr:cNvPr id="1811" name="Text Box 1"/>
        <xdr:cNvSpPr txBox="1">
          <a:spLocks noChangeArrowheads="1"/>
        </xdr:cNvSpPr>
      </xdr:nvSpPr>
      <xdr:spPr>
        <a:xfrm>
          <a:off x="1447800" y="358044750"/>
          <a:ext cx="104775" cy="3156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336</xdr:row>
      <xdr:rowOff>0</xdr:rowOff>
    </xdr:from>
    <xdr:ext cx="104775" cy="31565850"/>
    <xdr:sp fLocksText="0">
      <xdr:nvSpPr>
        <xdr:cNvPr id="1812" name="Text Box 1"/>
        <xdr:cNvSpPr txBox="1">
          <a:spLocks noChangeArrowheads="1"/>
        </xdr:cNvSpPr>
      </xdr:nvSpPr>
      <xdr:spPr>
        <a:xfrm>
          <a:off x="1447800" y="358044750"/>
          <a:ext cx="104775" cy="3156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336</xdr:row>
      <xdr:rowOff>0</xdr:rowOff>
    </xdr:from>
    <xdr:ext cx="104775" cy="31565850"/>
    <xdr:sp fLocksText="0">
      <xdr:nvSpPr>
        <xdr:cNvPr id="1813" name="Text Box 1"/>
        <xdr:cNvSpPr txBox="1">
          <a:spLocks noChangeArrowheads="1"/>
        </xdr:cNvSpPr>
      </xdr:nvSpPr>
      <xdr:spPr>
        <a:xfrm>
          <a:off x="1447800" y="358044750"/>
          <a:ext cx="104775" cy="3156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336</xdr:row>
      <xdr:rowOff>0</xdr:rowOff>
    </xdr:from>
    <xdr:ext cx="104775" cy="31565850"/>
    <xdr:sp fLocksText="0">
      <xdr:nvSpPr>
        <xdr:cNvPr id="1814" name="Text Box 1"/>
        <xdr:cNvSpPr txBox="1">
          <a:spLocks noChangeArrowheads="1"/>
        </xdr:cNvSpPr>
      </xdr:nvSpPr>
      <xdr:spPr>
        <a:xfrm>
          <a:off x="1447800" y="358044750"/>
          <a:ext cx="104775" cy="3156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336</xdr:row>
      <xdr:rowOff>0</xdr:rowOff>
    </xdr:from>
    <xdr:ext cx="104775" cy="31565850"/>
    <xdr:sp fLocksText="0">
      <xdr:nvSpPr>
        <xdr:cNvPr id="1815" name="Text Box 1"/>
        <xdr:cNvSpPr txBox="1">
          <a:spLocks noChangeArrowheads="1"/>
        </xdr:cNvSpPr>
      </xdr:nvSpPr>
      <xdr:spPr>
        <a:xfrm>
          <a:off x="1447800" y="358044750"/>
          <a:ext cx="104775" cy="3156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336</xdr:row>
      <xdr:rowOff>0</xdr:rowOff>
    </xdr:from>
    <xdr:ext cx="104775" cy="31565850"/>
    <xdr:sp fLocksText="0">
      <xdr:nvSpPr>
        <xdr:cNvPr id="1816" name="Text Box 1"/>
        <xdr:cNvSpPr txBox="1">
          <a:spLocks noChangeArrowheads="1"/>
        </xdr:cNvSpPr>
      </xdr:nvSpPr>
      <xdr:spPr>
        <a:xfrm>
          <a:off x="1447800" y="358044750"/>
          <a:ext cx="104775" cy="3156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336</xdr:row>
      <xdr:rowOff>0</xdr:rowOff>
    </xdr:from>
    <xdr:ext cx="104775" cy="31565850"/>
    <xdr:sp fLocksText="0">
      <xdr:nvSpPr>
        <xdr:cNvPr id="1817" name="Text Box 1"/>
        <xdr:cNvSpPr txBox="1">
          <a:spLocks noChangeArrowheads="1"/>
        </xdr:cNvSpPr>
      </xdr:nvSpPr>
      <xdr:spPr>
        <a:xfrm>
          <a:off x="1447800" y="358044750"/>
          <a:ext cx="104775" cy="3156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336</xdr:row>
      <xdr:rowOff>0</xdr:rowOff>
    </xdr:from>
    <xdr:ext cx="104775" cy="31565850"/>
    <xdr:sp fLocksText="0">
      <xdr:nvSpPr>
        <xdr:cNvPr id="1818" name="Text Box 1"/>
        <xdr:cNvSpPr txBox="1">
          <a:spLocks noChangeArrowheads="1"/>
        </xdr:cNvSpPr>
      </xdr:nvSpPr>
      <xdr:spPr>
        <a:xfrm>
          <a:off x="1447800" y="358044750"/>
          <a:ext cx="104775" cy="3156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336</xdr:row>
      <xdr:rowOff>0</xdr:rowOff>
    </xdr:from>
    <xdr:ext cx="104775" cy="31565850"/>
    <xdr:sp fLocksText="0">
      <xdr:nvSpPr>
        <xdr:cNvPr id="1819" name="Text Box 1"/>
        <xdr:cNvSpPr txBox="1">
          <a:spLocks noChangeArrowheads="1"/>
        </xdr:cNvSpPr>
      </xdr:nvSpPr>
      <xdr:spPr>
        <a:xfrm>
          <a:off x="1447800" y="358044750"/>
          <a:ext cx="104775" cy="3156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336</xdr:row>
      <xdr:rowOff>0</xdr:rowOff>
    </xdr:from>
    <xdr:ext cx="104775" cy="31565850"/>
    <xdr:sp fLocksText="0">
      <xdr:nvSpPr>
        <xdr:cNvPr id="1820" name="Text Box 1"/>
        <xdr:cNvSpPr txBox="1">
          <a:spLocks noChangeArrowheads="1"/>
        </xdr:cNvSpPr>
      </xdr:nvSpPr>
      <xdr:spPr>
        <a:xfrm>
          <a:off x="1447800" y="358044750"/>
          <a:ext cx="104775" cy="3156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336</xdr:row>
      <xdr:rowOff>0</xdr:rowOff>
    </xdr:from>
    <xdr:ext cx="104775" cy="31565850"/>
    <xdr:sp fLocksText="0">
      <xdr:nvSpPr>
        <xdr:cNvPr id="1821" name="Text Box 1"/>
        <xdr:cNvSpPr txBox="1">
          <a:spLocks noChangeArrowheads="1"/>
        </xdr:cNvSpPr>
      </xdr:nvSpPr>
      <xdr:spPr>
        <a:xfrm>
          <a:off x="1447800" y="358044750"/>
          <a:ext cx="104775" cy="3156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338</xdr:row>
      <xdr:rowOff>0</xdr:rowOff>
    </xdr:from>
    <xdr:ext cx="104775" cy="29994225"/>
    <xdr:sp fLocksText="0">
      <xdr:nvSpPr>
        <xdr:cNvPr id="1822" name="Text Box 1"/>
        <xdr:cNvSpPr txBox="1">
          <a:spLocks noChangeArrowheads="1"/>
        </xdr:cNvSpPr>
      </xdr:nvSpPr>
      <xdr:spPr>
        <a:xfrm>
          <a:off x="1447800" y="359644950"/>
          <a:ext cx="104775" cy="2999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338</xdr:row>
      <xdr:rowOff>0</xdr:rowOff>
    </xdr:from>
    <xdr:ext cx="104775" cy="29994225"/>
    <xdr:sp fLocksText="0">
      <xdr:nvSpPr>
        <xdr:cNvPr id="1823" name="Text Box 1"/>
        <xdr:cNvSpPr txBox="1">
          <a:spLocks noChangeArrowheads="1"/>
        </xdr:cNvSpPr>
      </xdr:nvSpPr>
      <xdr:spPr>
        <a:xfrm>
          <a:off x="1447800" y="359644950"/>
          <a:ext cx="104775" cy="2999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338</xdr:row>
      <xdr:rowOff>0</xdr:rowOff>
    </xdr:from>
    <xdr:ext cx="104775" cy="29994225"/>
    <xdr:sp fLocksText="0">
      <xdr:nvSpPr>
        <xdr:cNvPr id="1824" name="Text Box 1"/>
        <xdr:cNvSpPr txBox="1">
          <a:spLocks noChangeArrowheads="1"/>
        </xdr:cNvSpPr>
      </xdr:nvSpPr>
      <xdr:spPr>
        <a:xfrm>
          <a:off x="1447800" y="359644950"/>
          <a:ext cx="104775" cy="2999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338</xdr:row>
      <xdr:rowOff>0</xdr:rowOff>
    </xdr:from>
    <xdr:ext cx="104775" cy="29994225"/>
    <xdr:sp fLocksText="0">
      <xdr:nvSpPr>
        <xdr:cNvPr id="1825" name="Text Box 1"/>
        <xdr:cNvSpPr txBox="1">
          <a:spLocks noChangeArrowheads="1"/>
        </xdr:cNvSpPr>
      </xdr:nvSpPr>
      <xdr:spPr>
        <a:xfrm>
          <a:off x="1447800" y="359644950"/>
          <a:ext cx="104775" cy="2999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338</xdr:row>
      <xdr:rowOff>0</xdr:rowOff>
    </xdr:from>
    <xdr:ext cx="104775" cy="29994225"/>
    <xdr:sp fLocksText="0">
      <xdr:nvSpPr>
        <xdr:cNvPr id="1826" name="Text Box 1"/>
        <xdr:cNvSpPr txBox="1">
          <a:spLocks noChangeArrowheads="1"/>
        </xdr:cNvSpPr>
      </xdr:nvSpPr>
      <xdr:spPr>
        <a:xfrm>
          <a:off x="1447800" y="359644950"/>
          <a:ext cx="104775" cy="2999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338</xdr:row>
      <xdr:rowOff>0</xdr:rowOff>
    </xdr:from>
    <xdr:ext cx="104775" cy="29994225"/>
    <xdr:sp fLocksText="0">
      <xdr:nvSpPr>
        <xdr:cNvPr id="1827" name="Text Box 1"/>
        <xdr:cNvSpPr txBox="1">
          <a:spLocks noChangeArrowheads="1"/>
        </xdr:cNvSpPr>
      </xdr:nvSpPr>
      <xdr:spPr>
        <a:xfrm>
          <a:off x="1447800" y="359644950"/>
          <a:ext cx="104775" cy="2999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338</xdr:row>
      <xdr:rowOff>0</xdr:rowOff>
    </xdr:from>
    <xdr:ext cx="104775" cy="29994225"/>
    <xdr:sp fLocksText="0">
      <xdr:nvSpPr>
        <xdr:cNvPr id="1828" name="Text Box 1"/>
        <xdr:cNvSpPr txBox="1">
          <a:spLocks noChangeArrowheads="1"/>
        </xdr:cNvSpPr>
      </xdr:nvSpPr>
      <xdr:spPr>
        <a:xfrm>
          <a:off x="1447800" y="359644950"/>
          <a:ext cx="104775" cy="2999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338</xdr:row>
      <xdr:rowOff>0</xdr:rowOff>
    </xdr:from>
    <xdr:ext cx="104775" cy="29994225"/>
    <xdr:sp fLocksText="0">
      <xdr:nvSpPr>
        <xdr:cNvPr id="1829" name="Text Box 1"/>
        <xdr:cNvSpPr txBox="1">
          <a:spLocks noChangeArrowheads="1"/>
        </xdr:cNvSpPr>
      </xdr:nvSpPr>
      <xdr:spPr>
        <a:xfrm>
          <a:off x="1447800" y="359644950"/>
          <a:ext cx="104775" cy="2999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338</xdr:row>
      <xdr:rowOff>0</xdr:rowOff>
    </xdr:from>
    <xdr:ext cx="104775" cy="29994225"/>
    <xdr:sp fLocksText="0">
      <xdr:nvSpPr>
        <xdr:cNvPr id="1830" name="Text Box 1"/>
        <xdr:cNvSpPr txBox="1">
          <a:spLocks noChangeArrowheads="1"/>
        </xdr:cNvSpPr>
      </xdr:nvSpPr>
      <xdr:spPr>
        <a:xfrm>
          <a:off x="1447800" y="359644950"/>
          <a:ext cx="104775" cy="2999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338</xdr:row>
      <xdr:rowOff>0</xdr:rowOff>
    </xdr:from>
    <xdr:ext cx="104775" cy="29994225"/>
    <xdr:sp fLocksText="0">
      <xdr:nvSpPr>
        <xdr:cNvPr id="1831" name="Text Box 1"/>
        <xdr:cNvSpPr txBox="1">
          <a:spLocks noChangeArrowheads="1"/>
        </xdr:cNvSpPr>
      </xdr:nvSpPr>
      <xdr:spPr>
        <a:xfrm>
          <a:off x="1447800" y="359644950"/>
          <a:ext cx="104775" cy="2999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338</xdr:row>
      <xdr:rowOff>0</xdr:rowOff>
    </xdr:from>
    <xdr:ext cx="104775" cy="29994225"/>
    <xdr:sp fLocksText="0">
      <xdr:nvSpPr>
        <xdr:cNvPr id="1832" name="Text Box 1"/>
        <xdr:cNvSpPr txBox="1">
          <a:spLocks noChangeArrowheads="1"/>
        </xdr:cNvSpPr>
      </xdr:nvSpPr>
      <xdr:spPr>
        <a:xfrm>
          <a:off x="1447800" y="359644950"/>
          <a:ext cx="104775" cy="2999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338</xdr:row>
      <xdr:rowOff>0</xdr:rowOff>
    </xdr:from>
    <xdr:ext cx="104775" cy="29994225"/>
    <xdr:sp fLocksText="0">
      <xdr:nvSpPr>
        <xdr:cNvPr id="1833" name="Text Box 1"/>
        <xdr:cNvSpPr txBox="1">
          <a:spLocks noChangeArrowheads="1"/>
        </xdr:cNvSpPr>
      </xdr:nvSpPr>
      <xdr:spPr>
        <a:xfrm>
          <a:off x="1447800" y="359644950"/>
          <a:ext cx="104775" cy="2999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338</xdr:row>
      <xdr:rowOff>0</xdr:rowOff>
    </xdr:from>
    <xdr:ext cx="104775" cy="29994225"/>
    <xdr:sp fLocksText="0">
      <xdr:nvSpPr>
        <xdr:cNvPr id="1834" name="Text Box 1"/>
        <xdr:cNvSpPr txBox="1">
          <a:spLocks noChangeArrowheads="1"/>
        </xdr:cNvSpPr>
      </xdr:nvSpPr>
      <xdr:spPr>
        <a:xfrm>
          <a:off x="1447800" y="359644950"/>
          <a:ext cx="104775" cy="2999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338</xdr:row>
      <xdr:rowOff>0</xdr:rowOff>
    </xdr:from>
    <xdr:ext cx="104775" cy="29994225"/>
    <xdr:sp fLocksText="0">
      <xdr:nvSpPr>
        <xdr:cNvPr id="1835" name="Text Box 1"/>
        <xdr:cNvSpPr txBox="1">
          <a:spLocks noChangeArrowheads="1"/>
        </xdr:cNvSpPr>
      </xdr:nvSpPr>
      <xdr:spPr>
        <a:xfrm>
          <a:off x="1447800" y="359644950"/>
          <a:ext cx="104775" cy="2999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338</xdr:row>
      <xdr:rowOff>0</xdr:rowOff>
    </xdr:from>
    <xdr:ext cx="104775" cy="29994225"/>
    <xdr:sp fLocksText="0">
      <xdr:nvSpPr>
        <xdr:cNvPr id="1836" name="Text Box 1"/>
        <xdr:cNvSpPr txBox="1">
          <a:spLocks noChangeArrowheads="1"/>
        </xdr:cNvSpPr>
      </xdr:nvSpPr>
      <xdr:spPr>
        <a:xfrm>
          <a:off x="1447800" y="359644950"/>
          <a:ext cx="104775" cy="2999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338</xdr:row>
      <xdr:rowOff>0</xdr:rowOff>
    </xdr:from>
    <xdr:ext cx="104775" cy="29994225"/>
    <xdr:sp fLocksText="0">
      <xdr:nvSpPr>
        <xdr:cNvPr id="1837" name="Text Box 1"/>
        <xdr:cNvSpPr txBox="1">
          <a:spLocks noChangeArrowheads="1"/>
        </xdr:cNvSpPr>
      </xdr:nvSpPr>
      <xdr:spPr>
        <a:xfrm>
          <a:off x="1447800" y="359644950"/>
          <a:ext cx="104775" cy="2999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338</xdr:row>
      <xdr:rowOff>0</xdr:rowOff>
    </xdr:from>
    <xdr:ext cx="104775" cy="29994225"/>
    <xdr:sp fLocksText="0">
      <xdr:nvSpPr>
        <xdr:cNvPr id="1838" name="Text Box 1"/>
        <xdr:cNvSpPr txBox="1">
          <a:spLocks noChangeArrowheads="1"/>
        </xdr:cNvSpPr>
      </xdr:nvSpPr>
      <xdr:spPr>
        <a:xfrm>
          <a:off x="1447800" y="359644950"/>
          <a:ext cx="104775" cy="2999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338</xdr:row>
      <xdr:rowOff>0</xdr:rowOff>
    </xdr:from>
    <xdr:ext cx="104775" cy="29994225"/>
    <xdr:sp fLocksText="0">
      <xdr:nvSpPr>
        <xdr:cNvPr id="1839" name="Text Box 1"/>
        <xdr:cNvSpPr txBox="1">
          <a:spLocks noChangeArrowheads="1"/>
        </xdr:cNvSpPr>
      </xdr:nvSpPr>
      <xdr:spPr>
        <a:xfrm>
          <a:off x="1447800" y="359644950"/>
          <a:ext cx="104775" cy="2999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338</xdr:row>
      <xdr:rowOff>0</xdr:rowOff>
    </xdr:from>
    <xdr:ext cx="104775" cy="29994225"/>
    <xdr:sp fLocksText="0">
      <xdr:nvSpPr>
        <xdr:cNvPr id="1840" name="Text Box 1"/>
        <xdr:cNvSpPr txBox="1">
          <a:spLocks noChangeArrowheads="1"/>
        </xdr:cNvSpPr>
      </xdr:nvSpPr>
      <xdr:spPr>
        <a:xfrm>
          <a:off x="1447800" y="359644950"/>
          <a:ext cx="104775" cy="2999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338</xdr:row>
      <xdr:rowOff>0</xdr:rowOff>
    </xdr:from>
    <xdr:ext cx="104775" cy="29994225"/>
    <xdr:sp fLocksText="0">
      <xdr:nvSpPr>
        <xdr:cNvPr id="1841" name="Text Box 1"/>
        <xdr:cNvSpPr txBox="1">
          <a:spLocks noChangeArrowheads="1"/>
        </xdr:cNvSpPr>
      </xdr:nvSpPr>
      <xdr:spPr>
        <a:xfrm>
          <a:off x="1447800" y="359644950"/>
          <a:ext cx="104775" cy="29994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02584250"/>
    <xdr:sp fLocksText="0">
      <xdr:nvSpPr>
        <xdr:cNvPr id="1842" name="Text Box 1"/>
        <xdr:cNvSpPr txBox="1">
          <a:spLocks noChangeArrowheads="1"/>
        </xdr:cNvSpPr>
      </xdr:nvSpPr>
      <xdr:spPr>
        <a:xfrm>
          <a:off x="1447800" y="392868150"/>
          <a:ext cx="104775" cy="10258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22898100"/>
    <xdr:sp fLocksText="0">
      <xdr:nvSpPr>
        <xdr:cNvPr id="1843" name="Text Box 1"/>
        <xdr:cNvSpPr txBox="1">
          <a:spLocks noChangeArrowheads="1"/>
        </xdr:cNvSpPr>
      </xdr:nvSpPr>
      <xdr:spPr>
        <a:xfrm>
          <a:off x="1447800" y="392868150"/>
          <a:ext cx="104775" cy="2289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5383825"/>
    <xdr:sp fLocksText="0">
      <xdr:nvSpPr>
        <xdr:cNvPr id="1844" name="Text Box 1"/>
        <xdr:cNvSpPr txBox="1">
          <a:spLocks noChangeArrowheads="1"/>
        </xdr:cNvSpPr>
      </xdr:nvSpPr>
      <xdr:spPr>
        <a:xfrm>
          <a:off x="1447800" y="392868150"/>
          <a:ext cx="104775" cy="17538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5383825"/>
    <xdr:sp fLocksText="0">
      <xdr:nvSpPr>
        <xdr:cNvPr id="1845" name="Text Box 1"/>
        <xdr:cNvSpPr txBox="1">
          <a:spLocks noChangeArrowheads="1"/>
        </xdr:cNvSpPr>
      </xdr:nvSpPr>
      <xdr:spPr>
        <a:xfrm>
          <a:off x="1447800" y="392868150"/>
          <a:ext cx="104775" cy="17538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5383825"/>
    <xdr:sp fLocksText="0">
      <xdr:nvSpPr>
        <xdr:cNvPr id="1846" name="Text Box 1"/>
        <xdr:cNvSpPr txBox="1">
          <a:spLocks noChangeArrowheads="1"/>
        </xdr:cNvSpPr>
      </xdr:nvSpPr>
      <xdr:spPr>
        <a:xfrm>
          <a:off x="1447800" y="392868150"/>
          <a:ext cx="104775" cy="17538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5383825"/>
    <xdr:sp fLocksText="0">
      <xdr:nvSpPr>
        <xdr:cNvPr id="1847" name="Text Box 1"/>
        <xdr:cNvSpPr txBox="1">
          <a:spLocks noChangeArrowheads="1"/>
        </xdr:cNvSpPr>
      </xdr:nvSpPr>
      <xdr:spPr>
        <a:xfrm>
          <a:off x="1447800" y="392868150"/>
          <a:ext cx="104775" cy="17538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5383825"/>
    <xdr:sp fLocksText="0">
      <xdr:nvSpPr>
        <xdr:cNvPr id="1848" name="Text Box 1"/>
        <xdr:cNvSpPr txBox="1">
          <a:spLocks noChangeArrowheads="1"/>
        </xdr:cNvSpPr>
      </xdr:nvSpPr>
      <xdr:spPr>
        <a:xfrm>
          <a:off x="1447800" y="392868150"/>
          <a:ext cx="104775" cy="17538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5383825"/>
    <xdr:sp fLocksText="0">
      <xdr:nvSpPr>
        <xdr:cNvPr id="1849" name="Text Box 1"/>
        <xdr:cNvSpPr txBox="1">
          <a:spLocks noChangeArrowheads="1"/>
        </xdr:cNvSpPr>
      </xdr:nvSpPr>
      <xdr:spPr>
        <a:xfrm>
          <a:off x="1447800" y="392868150"/>
          <a:ext cx="104775" cy="17538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5383825"/>
    <xdr:sp fLocksText="0">
      <xdr:nvSpPr>
        <xdr:cNvPr id="1850" name="Text Box 1"/>
        <xdr:cNvSpPr txBox="1">
          <a:spLocks noChangeArrowheads="1"/>
        </xdr:cNvSpPr>
      </xdr:nvSpPr>
      <xdr:spPr>
        <a:xfrm>
          <a:off x="1447800" y="392868150"/>
          <a:ext cx="104775" cy="17538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4669450"/>
    <xdr:sp fLocksText="0">
      <xdr:nvSpPr>
        <xdr:cNvPr id="1851" name="Text Box 1"/>
        <xdr:cNvSpPr txBox="1">
          <a:spLocks noChangeArrowheads="1"/>
        </xdr:cNvSpPr>
      </xdr:nvSpPr>
      <xdr:spPr>
        <a:xfrm>
          <a:off x="1447800" y="392868150"/>
          <a:ext cx="104775" cy="17466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4669450"/>
    <xdr:sp fLocksText="0">
      <xdr:nvSpPr>
        <xdr:cNvPr id="1852" name="Text Box 1"/>
        <xdr:cNvSpPr txBox="1">
          <a:spLocks noChangeArrowheads="1"/>
        </xdr:cNvSpPr>
      </xdr:nvSpPr>
      <xdr:spPr>
        <a:xfrm>
          <a:off x="1447800" y="392868150"/>
          <a:ext cx="104775" cy="17466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4669450"/>
    <xdr:sp fLocksText="0">
      <xdr:nvSpPr>
        <xdr:cNvPr id="1853" name="Text Box 1"/>
        <xdr:cNvSpPr txBox="1">
          <a:spLocks noChangeArrowheads="1"/>
        </xdr:cNvSpPr>
      </xdr:nvSpPr>
      <xdr:spPr>
        <a:xfrm>
          <a:off x="1447800" y="392868150"/>
          <a:ext cx="104775" cy="17466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4669450"/>
    <xdr:sp fLocksText="0">
      <xdr:nvSpPr>
        <xdr:cNvPr id="1854" name="Text Box 1"/>
        <xdr:cNvSpPr txBox="1">
          <a:spLocks noChangeArrowheads="1"/>
        </xdr:cNvSpPr>
      </xdr:nvSpPr>
      <xdr:spPr>
        <a:xfrm>
          <a:off x="1447800" y="392868150"/>
          <a:ext cx="104775" cy="17466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4669450"/>
    <xdr:sp fLocksText="0">
      <xdr:nvSpPr>
        <xdr:cNvPr id="1855" name="Text Box 1"/>
        <xdr:cNvSpPr txBox="1">
          <a:spLocks noChangeArrowheads="1"/>
        </xdr:cNvSpPr>
      </xdr:nvSpPr>
      <xdr:spPr>
        <a:xfrm>
          <a:off x="1447800" y="392868150"/>
          <a:ext cx="104775" cy="17466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5383825"/>
    <xdr:sp fLocksText="0">
      <xdr:nvSpPr>
        <xdr:cNvPr id="1856" name="Text Box 1"/>
        <xdr:cNvSpPr txBox="1">
          <a:spLocks noChangeArrowheads="1"/>
        </xdr:cNvSpPr>
      </xdr:nvSpPr>
      <xdr:spPr>
        <a:xfrm>
          <a:off x="1447800" y="392868150"/>
          <a:ext cx="104775" cy="17538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5383825"/>
    <xdr:sp fLocksText="0">
      <xdr:nvSpPr>
        <xdr:cNvPr id="1857" name="Text Box 1"/>
        <xdr:cNvSpPr txBox="1">
          <a:spLocks noChangeArrowheads="1"/>
        </xdr:cNvSpPr>
      </xdr:nvSpPr>
      <xdr:spPr>
        <a:xfrm>
          <a:off x="1447800" y="392868150"/>
          <a:ext cx="104775" cy="17538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4669450"/>
    <xdr:sp fLocksText="0">
      <xdr:nvSpPr>
        <xdr:cNvPr id="1858" name="Text Box 1"/>
        <xdr:cNvSpPr txBox="1">
          <a:spLocks noChangeArrowheads="1"/>
        </xdr:cNvSpPr>
      </xdr:nvSpPr>
      <xdr:spPr>
        <a:xfrm>
          <a:off x="1447800" y="392868150"/>
          <a:ext cx="104775" cy="17466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4669450"/>
    <xdr:sp fLocksText="0">
      <xdr:nvSpPr>
        <xdr:cNvPr id="1859" name="Text Box 1"/>
        <xdr:cNvSpPr txBox="1">
          <a:spLocks noChangeArrowheads="1"/>
        </xdr:cNvSpPr>
      </xdr:nvSpPr>
      <xdr:spPr>
        <a:xfrm>
          <a:off x="1447800" y="392868150"/>
          <a:ext cx="104775" cy="17466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4669450"/>
    <xdr:sp fLocksText="0">
      <xdr:nvSpPr>
        <xdr:cNvPr id="1860" name="Text Box 1"/>
        <xdr:cNvSpPr txBox="1">
          <a:spLocks noChangeArrowheads="1"/>
        </xdr:cNvSpPr>
      </xdr:nvSpPr>
      <xdr:spPr>
        <a:xfrm>
          <a:off x="1447800" y="392868150"/>
          <a:ext cx="104775" cy="17466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4669450"/>
    <xdr:sp fLocksText="0">
      <xdr:nvSpPr>
        <xdr:cNvPr id="1861" name="Text Box 1"/>
        <xdr:cNvSpPr txBox="1">
          <a:spLocks noChangeArrowheads="1"/>
        </xdr:cNvSpPr>
      </xdr:nvSpPr>
      <xdr:spPr>
        <a:xfrm>
          <a:off x="1447800" y="392868150"/>
          <a:ext cx="104775" cy="17466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4669450"/>
    <xdr:sp fLocksText="0">
      <xdr:nvSpPr>
        <xdr:cNvPr id="1862" name="Text Box 1"/>
        <xdr:cNvSpPr txBox="1">
          <a:spLocks noChangeArrowheads="1"/>
        </xdr:cNvSpPr>
      </xdr:nvSpPr>
      <xdr:spPr>
        <a:xfrm>
          <a:off x="1447800" y="392868150"/>
          <a:ext cx="104775" cy="17466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4669450"/>
    <xdr:sp fLocksText="0">
      <xdr:nvSpPr>
        <xdr:cNvPr id="1863" name="Text Box 1"/>
        <xdr:cNvSpPr txBox="1">
          <a:spLocks noChangeArrowheads="1"/>
        </xdr:cNvSpPr>
      </xdr:nvSpPr>
      <xdr:spPr>
        <a:xfrm>
          <a:off x="1447800" y="392868150"/>
          <a:ext cx="104775" cy="17466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4669450"/>
    <xdr:sp fLocksText="0">
      <xdr:nvSpPr>
        <xdr:cNvPr id="1864" name="Text Box 1"/>
        <xdr:cNvSpPr txBox="1">
          <a:spLocks noChangeArrowheads="1"/>
        </xdr:cNvSpPr>
      </xdr:nvSpPr>
      <xdr:spPr>
        <a:xfrm>
          <a:off x="1447800" y="392868150"/>
          <a:ext cx="104775" cy="17466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4669450"/>
    <xdr:sp fLocksText="0">
      <xdr:nvSpPr>
        <xdr:cNvPr id="1865" name="Text Box 1"/>
        <xdr:cNvSpPr txBox="1">
          <a:spLocks noChangeArrowheads="1"/>
        </xdr:cNvSpPr>
      </xdr:nvSpPr>
      <xdr:spPr>
        <a:xfrm>
          <a:off x="1447800" y="392868150"/>
          <a:ext cx="104775" cy="17466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4669450"/>
    <xdr:sp fLocksText="0">
      <xdr:nvSpPr>
        <xdr:cNvPr id="1866" name="Text Box 1"/>
        <xdr:cNvSpPr txBox="1">
          <a:spLocks noChangeArrowheads="1"/>
        </xdr:cNvSpPr>
      </xdr:nvSpPr>
      <xdr:spPr>
        <a:xfrm>
          <a:off x="1447800" y="392868150"/>
          <a:ext cx="104775" cy="17466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4669450"/>
    <xdr:sp fLocksText="0">
      <xdr:nvSpPr>
        <xdr:cNvPr id="1867" name="Text Box 1"/>
        <xdr:cNvSpPr txBox="1">
          <a:spLocks noChangeArrowheads="1"/>
        </xdr:cNvSpPr>
      </xdr:nvSpPr>
      <xdr:spPr>
        <a:xfrm>
          <a:off x="1447800" y="392868150"/>
          <a:ext cx="104775" cy="17466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4669450"/>
    <xdr:sp fLocksText="0">
      <xdr:nvSpPr>
        <xdr:cNvPr id="1868" name="Text Box 1"/>
        <xdr:cNvSpPr txBox="1">
          <a:spLocks noChangeArrowheads="1"/>
        </xdr:cNvSpPr>
      </xdr:nvSpPr>
      <xdr:spPr>
        <a:xfrm>
          <a:off x="1447800" y="392868150"/>
          <a:ext cx="104775" cy="17466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4669450"/>
    <xdr:sp fLocksText="0">
      <xdr:nvSpPr>
        <xdr:cNvPr id="1869" name="Text Box 1"/>
        <xdr:cNvSpPr txBox="1">
          <a:spLocks noChangeArrowheads="1"/>
        </xdr:cNvSpPr>
      </xdr:nvSpPr>
      <xdr:spPr>
        <a:xfrm>
          <a:off x="1447800" y="392868150"/>
          <a:ext cx="104775" cy="17466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4669450"/>
    <xdr:sp fLocksText="0">
      <xdr:nvSpPr>
        <xdr:cNvPr id="1870" name="Text Box 1"/>
        <xdr:cNvSpPr txBox="1">
          <a:spLocks noChangeArrowheads="1"/>
        </xdr:cNvSpPr>
      </xdr:nvSpPr>
      <xdr:spPr>
        <a:xfrm>
          <a:off x="1447800" y="392868150"/>
          <a:ext cx="104775" cy="17466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4669450"/>
    <xdr:sp fLocksText="0">
      <xdr:nvSpPr>
        <xdr:cNvPr id="1871" name="Text Box 1"/>
        <xdr:cNvSpPr txBox="1">
          <a:spLocks noChangeArrowheads="1"/>
        </xdr:cNvSpPr>
      </xdr:nvSpPr>
      <xdr:spPr>
        <a:xfrm>
          <a:off x="1447800" y="392868150"/>
          <a:ext cx="104775" cy="17466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4669450"/>
    <xdr:sp fLocksText="0">
      <xdr:nvSpPr>
        <xdr:cNvPr id="1872" name="Text Box 1"/>
        <xdr:cNvSpPr txBox="1">
          <a:spLocks noChangeArrowheads="1"/>
        </xdr:cNvSpPr>
      </xdr:nvSpPr>
      <xdr:spPr>
        <a:xfrm>
          <a:off x="1447800" y="392868150"/>
          <a:ext cx="104775" cy="174669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3431200"/>
    <xdr:sp fLocksText="0">
      <xdr:nvSpPr>
        <xdr:cNvPr id="1873" name="Text Box 1"/>
        <xdr:cNvSpPr txBox="1">
          <a:spLocks noChangeArrowheads="1"/>
        </xdr:cNvSpPr>
      </xdr:nvSpPr>
      <xdr:spPr>
        <a:xfrm>
          <a:off x="1447800" y="392868150"/>
          <a:ext cx="104775" cy="17343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3431200"/>
    <xdr:sp fLocksText="0">
      <xdr:nvSpPr>
        <xdr:cNvPr id="1874" name="Text Box 1"/>
        <xdr:cNvSpPr txBox="1">
          <a:spLocks noChangeArrowheads="1"/>
        </xdr:cNvSpPr>
      </xdr:nvSpPr>
      <xdr:spPr>
        <a:xfrm>
          <a:off x="1447800" y="392868150"/>
          <a:ext cx="104775" cy="17343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3431200"/>
    <xdr:sp fLocksText="0">
      <xdr:nvSpPr>
        <xdr:cNvPr id="1875" name="Text Box 1"/>
        <xdr:cNvSpPr txBox="1">
          <a:spLocks noChangeArrowheads="1"/>
        </xdr:cNvSpPr>
      </xdr:nvSpPr>
      <xdr:spPr>
        <a:xfrm>
          <a:off x="1447800" y="392868150"/>
          <a:ext cx="104775" cy="17343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3431200"/>
    <xdr:sp fLocksText="0">
      <xdr:nvSpPr>
        <xdr:cNvPr id="1876" name="Text Box 1"/>
        <xdr:cNvSpPr txBox="1">
          <a:spLocks noChangeArrowheads="1"/>
        </xdr:cNvSpPr>
      </xdr:nvSpPr>
      <xdr:spPr>
        <a:xfrm>
          <a:off x="1447800" y="392868150"/>
          <a:ext cx="104775" cy="17343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3431200"/>
    <xdr:sp fLocksText="0">
      <xdr:nvSpPr>
        <xdr:cNvPr id="1877" name="Text Box 1"/>
        <xdr:cNvSpPr txBox="1">
          <a:spLocks noChangeArrowheads="1"/>
        </xdr:cNvSpPr>
      </xdr:nvSpPr>
      <xdr:spPr>
        <a:xfrm>
          <a:off x="1447800" y="392868150"/>
          <a:ext cx="104775" cy="17343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3431200"/>
    <xdr:sp fLocksText="0">
      <xdr:nvSpPr>
        <xdr:cNvPr id="1878" name="Text Box 1"/>
        <xdr:cNvSpPr txBox="1">
          <a:spLocks noChangeArrowheads="1"/>
        </xdr:cNvSpPr>
      </xdr:nvSpPr>
      <xdr:spPr>
        <a:xfrm>
          <a:off x="1447800" y="392868150"/>
          <a:ext cx="104775" cy="17343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3431200"/>
    <xdr:sp fLocksText="0">
      <xdr:nvSpPr>
        <xdr:cNvPr id="1879" name="Text Box 1"/>
        <xdr:cNvSpPr txBox="1">
          <a:spLocks noChangeArrowheads="1"/>
        </xdr:cNvSpPr>
      </xdr:nvSpPr>
      <xdr:spPr>
        <a:xfrm>
          <a:off x="1447800" y="392868150"/>
          <a:ext cx="104775" cy="17343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3431200"/>
    <xdr:sp fLocksText="0">
      <xdr:nvSpPr>
        <xdr:cNvPr id="1880" name="Text Box 1"/>
        <xdr:cNvSpPr txBox="1">
          <a:spLocks noChangeArrowheads="1"/>
        </xdr:cNvSpPr>
      </xdr:nvSpPr>
      <xdr:spPr>
        <a:xfrm>
          <a:off x="1447800" y="392868150"/>
          <a:ext cx="104775" cy="17343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3431200"/>
    <xdr:sp fLocksText="0">
      <xdr:nvSpPr>
        <xdr:cNvPr id="1881" name="Text Box 1"/>
        <xdr:cNvSpPr txBox="1">
          <a:spLocks noChangeArrowheads="1"/>
        </xdr:cNvSpPr>
      </xdr:nvSpPr>
      <xdr:spPr>
        <a:xfrm>
          <a:off x="1447800" y="392868150"/>
          <a:ext cx="104775" cy="17343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3431200"/>
    <xdr:sp fLocksText="0">
      <xdr:nvSpPr>
        <xdr:cNvPr id="1882" name="Text Box 1"/>
        <xdr:cNvSpPr txBox="1">
          <a:spLocks noChangeArrowheads="1"/>
        </xdr:cNvSpPr>
      </xdr:nvSpPr>
      <xdr:spPr>
        <a:xfrm>
          <a:off x="1447800" y="392868150"/>
          <a:ext cx="104775" cy="17343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3431200"/>
    <xdr:sp fLocksText="0">
      <xdr:nvSpPr>
        <xdr:cNvPr id="1883" name="Text Box 1"/>
        <xdr:cNvSpPr txBox="1">
          <a:spLocks noChangeArrowheads="1"/>
        </xdr:cNvSpPr>
      </xdr:nvSpPr>
      <xdr:spPr>
        <a:xfrm>
          <a:off x="1447800" y="392868150"/>
          <a:ext cx="104775" cy="17343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3431200"/>
    <xdr:sp fLocksText="0">
      <xdr:nvSpPr>
        <xdr:cNvPr id="1884" name="Text Box 1"/>
        <xdr:cNvSpPr txBox="1">
          <a:spLocks noChangeArrowheads="1"/>
        </xdr:cNvSpPr>
      </xdr:nvSpPr>
      <xdr:spPr>
        <a:xfrm>
          <a:off x="1447800" y="392868150"/>
          <a:ext cx="104775" cy="17343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3431200"/>
    <xdr:sp fLocksText="0">
      <xdr:nvSpPr>
        <xdr:cNvPr id="1885" name="Text Box 1"/>
        <xdr:cNvSpPr txBox="1">
          <a:spLocks noChangeArrowheads="1"/>
        </xdr:cNvSpPr>
      </xdr:nvSpPr>
      <xdr:spPr>
        <a:xfrm>
          <a:off x="1447800" y="392868150"/>
          <a:ext cx="104775" cy="17343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3431200"/>
    <xdr:sp fLocksText="0">
      <xdr:nvSpPr>
        <xdr:cNvPr id="1886" name="Text Box 1"/>
        <xdr:cNvSpPr txBox="1">
          <a:spLocks noChangeArrowheads="1"/>
        </xdr:cNvSpPr>
      </xdr:nvSpPr>
      <xdr:spPr>
        <a:xfrm>
          <a:off x="1447800" y="392868150"/>
          <a:ext cx="104775" cy="17343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3431200"/>
    <xdr:sp fLocksText="0">
      <xdr:nvSpPr>
        <xdr:cNvPr id="1887" name="Text Box 1"/>
        <xdr:cNvSpPr txBox="1">
          <a:spLocks noChangeArrowheads="1"/>
        </xdr:cNvSpPr>
      </xdr:nvSpPr>
      <xdr:spPr>
        <a:xfrm>
          <a:off x="1447800" y="392868150"/>
          <a:ext cx="104775" cy="17343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3431200"/>
    <xdr:sp fLocksText="0">
      <xdr:nvSpPr>
        <xdr:cNvPr id="1888" name="Text Box 1"/>
        <xdr:cNvSpPr txBox="1">
          <a:spLocks noChangeArrowheads="1"/>
        </xdr:cNvSpPr>
      </xdr:nvSpPr>
      <xdr:spPr>
        <a:xfrm>
          <a:off x="1447800" y="392868150"/>
          <a:ext cx="104775" cy="17343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3431200"/>
    <xdr:sp fLocksText="0">
      <xdr:nvSpPr>
        <xdr:cNvPr id="1889" name="Text Box 1"/>
        <xdr:cNvSpPr txBox="1">
          <a:spLocks noChangeArrowheads="1"/>
        </xdr:cNvSpPr>
      </xdr:nvSpPr>
      <xdr:spPr>
        <a:xfrm>
          <a:off x="1447800" y="392868150"/>
          <a:ext cx="104775" cy="17343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3431200"/>
    <xdr:sp fLocksText="0">
      <xdr:nvSpPr>
        <xdr:cNvPr id="1890" name="Text Box 1"/>
        <xdr:cNvSpPr txBox="1">
          <a:spLocks noChangeArrowheads="1"/>
        </xdr:cNvSpPr>
      </xdr:nvSpPr>
      <xdr:spPr>
        <a:xfrm>
          <a:off x="1447800" y="392868150"/>
          <a:ext cx="104775" cy="17343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3431200"/>
    <xdr:sp fLocksText="0">
      <xdr:nvSpPr>
        <xdr:cNvPr id="1891" name="Text Box 1"/>
        <xdr:cNvSpPr txBox="1">
          <a:spLocks noChangeArrowheads="1"/>
        </xdr:cNvSpPr>
      </xdr:nvSpPr>
      <xdr:spPr>
        <a:xfrm>
          <a:off x="1447800" y="392868150"/>
          <a:ext cx="104775" cy="17343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3431200"/>
    <xdr:sp fLocksText="0">
      <xdr:nvSpPr>
        <xdr:cNvPr id="1892" name="Text Box 1"/>
        <xdr:cNvSpPr txBox="1">
          <a:spLocks noChangeArrowheads="1"/>
        </xdr:cNvSpPr>
      </xdr:nvSpPr>
      <xdr:spPr>
        <a:xfrm>
          <a:off x="1447800" y="392868150"/>
          <a:ext cx="104775" cy="17343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4955200"/>
    <xdr:sp fLocksText="0">
      <xdr:nvSpPr>
        <xdr:cNvPr id="1893" name="Text Box 1"/>
        <xdr:cNvSpPr txBox="1">
          <a:spLocks noChangeArrowheads="1"/>
        </xdr:cNvSpPr>
      </xdr:nvSpPr>
      <xdr:spPr>
        <a:xfrm>
          <a:off x="1447800" y="392868150"/>
          <a:ext cx="104775" cy="17495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4955200"/>
    <xdr:sp fLocksText="0">
      <xdr:nvSpPr>
        <xdr:cNvPr id="1894" name="Text Box 1"/>
        <xdr:cNvSpPr txBox="1">
          <a:spLocks noChangeArrowheads="1"/>
        </xdr:cNvSpPr>
      </xdr:nvSpPr>
      <xdr:spPr>
        <a:xfrm>
          <a:off x="1447800" y="392868150"/>
          <a:ext cx="104775" cy="17495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4955200"/>
    <xdr:sp fLocksText="0">
      <xdr:nvSpPr>
        <xdr:cNvPr id="1895" name="Text Box 1"/>
        <xdr:cNvSpPr txBox="1">
          <a:spLocks noChangeArrowheads="1"/>
        </xdr:cNvSpPr>
      </xdr:nvSpPr>
      <xdr:spPr>
        <a:xfrm>
          <a:off x="1447800" y="392868150"/>
          <a:ext cx="104775" cy="17495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4955200"/>
    <xdr:sp fLocksText="0">
      <xdr:nvSpPr>
        <xdr:cNvPr id="1896" name="Text Box 1"/>
        <xdr:cNvSpPr txBox="1">
          <a:spLocks noChangeArrowheads="1"/>
        </xdr:cNvSpPr>
      </xdr:nvSpPr>
      <xdr:spPr>
        <a:xfrm>
          <a:off x="1447800" y="392868150"/>
          <a:ext cx="104775" cy="17495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4955200"/>
    <xdr:sp fLocksText="0">
      <xdr:nvSpPr>
        <xdr:cNvPr id="1897" name="Text Box 1"/>
        <xdr:cNvSpPr txBox="1">
          <a:spLocks noChangeArrowheads="1"/>
        </xdr:cNvSpPr>
      </xdr:nvSpPr>
      <xdr:spPr>
        <a:xfrm>
          <a:off x="1447800" y="392868150"/>
          <a:ext cx="104775" cy="17495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4955200"/>
    <xdr:sp fLocksText="0">
      <xdr:nvSpPr>
        <xdr:cNvPr id="1898" name="Text Box 1"/>
        <xdr:cNvSpPr txBox="1">
          <a:spLocks noChangeArrowheads="1"/>
        </xdr:cNvSpPr>
      </xdr:nvSpPr>
      <xdr:spPr>
        <a:xfrm>
          <a:off x="1447800" y="392868150"/>
          <a:ext cx="104775" cy="17495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4955200"/>
    <xdr:sp fLocksText="0">
      <xdr:nvSpPr>
        <xdr:cNvPr id="1899" name="Text Box 1"/>
        <xdr:cNvSpPr txBox="1">
          <a:spLocks noChangeArrowheads="1"/>
        </xdr:cNvSpPr>
      </xdr:nvSpPr>
      <xdr:spPr>
        <a:xfrm>
          <a:off x="1447800" y="392868150"/>
          <a:ext cx="104775" cy="17495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4955200"/>
    <xdr:sp fLocksText="0">
      <xdr:nvSpPr>
        <xdr:cNvPr id="1900" name="Text Box 1"/>
        <xdr:cNvSpPr txBox="1">
          <a:spLocks noChangeArrowheads="1"/>
        </xdr:cNvSpPr>
      </xdr:nvSpPr>
      <xdr:spPr>
        <a:xfrm>
          <a:off x="1447800" y="392868150"/>
          <a:ext cx="104775" cy="17495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4955200"/>
    <xdr:sp fLocksText="0">
      <xdr:nvSpPr>
        <xdr:cNvPr id="1901" name="Text Box 1"/>
        <xdr:cNvSpPr txBox="1">
          <a:spLocks noChangeArrowheads="1"/>
        </xdr:cNvSpPr>
      </xdr:nvSpPr>
      <xdr:spPr>
        <a:xfrm>
          <a:off x="1447800" y="392868150"/>
          <a:ext cx="104775" cy="17495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4955200"/>
    <xdr:sp fLocksText="0">
      <xdr:nvSpPr>
        <xdr:cNvPr id="1902" name="Text Box 1"/>
        <xdr:cNvSpPr txBox="1">
          <a:spLocks noChangeArrowheads="1"/>
        </xdr:cNvSpPr>
      </xdr:nvSpPr>
      <xdr:spPr>
        <a:xfrm>
          <a:off x="1447800" y="392868150"/>
          <a:ext cx="104775" cy="17495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4955200"/>
    <xdr:sp fLocksText="0">
      <xdr:nvSpPr>
        <xdr:cNvPr id="1903" name="Text Box 1"/>
        <xdr:cNvSpPr txBox="1">
          <a:spLocks noChangeArrowheads="1"/>
        </xdr:cNvSpPr>
      </xdr:nvSpPr>
      <xdr:spPr>
        <a:xfrm>
          <a:off x="1447800" y="392868150"/>
          <a:ext cx="104775" cy="17495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4955200"/>
    <xdr:sp fLocksText="0">
      <xdr:nvSpPr>
        <xdr:cNvPr id="1904" name="Text Box 1"/>
        <xdr:cNvSpPr txBox="1">
          <a:spLocks noChangeArrowheads="1"/>
        </xdr:cNvSpPr>
      </xdr:nvSpPr>
      <xdr:spPr>
        <a:xfrm>
          <a:off x="1447800" y="392868150"/>
          <a:ext cx="104775" cy="17495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4955200"/>
    <xdr:sp fLocksText="0">
      <xdr:nvSpPr>
        <xdr:cNvPr id="1905" name="Text Box 1"/>
        <xdr:cNvSpPr txBox="1">
          <a:spLocks noChangeArrowheads="1"/>
        </xdr:cNvSpPr>
      </xdr:nvSpPr>
      <xdr:spPr>
        <a:xfrm>
          <a:off x="1447800" y="392868150"/>
          <a:ext cx="104775" cy="17495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4955200"/>
    <xdr:sp fLocksText="0">
      <xdr:nvSpPr>
        <xdr:cNvPr id="1906" name="Text Box 1"/>
        <xdr:cNvSpPr txBox="1">
          <a:spLocks noChangeArrowheads="1"/>
        </xdr:cNvSpPr>
      </xdr:nvSpPr>
      <xdr:spPr>
        <a:xfrm>
          <a:off x="1447800" y="392868150"/>
          <a:ext cx="104775" cy="17495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4955200"/>
    <xdr:sp fLocksText="0">
      <xdr:nvSpPr>
        <xdr:cNvPr id="1907" name="Text Box 1"/>
        <xdr:cNvSpPr txBox="1">
          <a:spLocks noChangeArrowheads="1"/>
        </xdr:cNvSpPr>
      </xdr:nvSpPr>
      <xdr:spPr>
        <a:xfrm>
          <a:off x="1447800" y="392868150"/>
          <a:ext cx="104775" cy="17495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4955200"/>
    <xdr:sp fLocksText="0">
      <xdr:nvSpPr>
        <xdr:cNvPr id="1908" name="Text Box 1"/>
        <xdr:cNvSpPr txBox="1">
          <a:spLocks noChangeArrowheads="1"/>
        </xdr:cNvSpPr>
      </xdr:nvSpPr>
      <xdr:spPr>
        <a:xfrm>
          <a:off x="1447800" y="392868150"/>
          <a:ext cx="104775" cy="17495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4955200"/>
    <xdr:sp fLocksText="0">
      <xdr:nvSpPr>
        <xdr:cNvPr id="1909" name="Text Box 1"/>
        <xdr:cNvSpPr txBox="1">
          <a:spLocks noChangeArrowheads="1"/>
        </xdr:cNvSpPr>
      </xdr:nvSpPr>
      <xdr:spPr>
        <a:xfrm>
          <a:off x="1447800" y="392868150"/>
          <a:ext cx="104775" cy="17495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4955200"/>
    <xdr:sp fLocksText="0">
      <xdr:nvSpPr>
        <xdr:cNvPr id="1910" name="Text Box 1"/>
        <xdr:cNvSpPr txBox="1">
          <a:spLocks noChangeArrowheads="1"/>
        </xdr:cNvSpPr>
      </xdr:nvSpPr>
      <xdr:spPr>
        <a:xfrm>
          <a:off x="1447800" y="392868150"/>
          <a:ext cx="104775" cy="17495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4955200"/>
    <xdr:sp fLocksText="0">
      <xdr:nvSpPr>
        <xdr:cNvPr id="1911" name="Text Box 1"/>
        <xdr:cNvSpPr txBox="1">
          <a:spLocks noChangeArrowheads="1"/>
        </xdr:cNvSpPr>
      </xdr:nvSpPr>
      <xdr:spPr>
        <a:xfrm>
          <a:off x="1447800" y="392868150"/>
          <a:ext cx="104775" cy="17495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4955200"/>
    <xdr:sp fLocksText="0">
      <xdr:nvSpPr>
        <xdr:cNvPr id="1912" name="Text Box 1"/>
        <xdr:cNvSpPr txBox="1">
          <a:spLocks noChangeArrowheads="1"/>
        </xdr:cNvSpPr>
      </xdr:nvSpPr>
      <xdr:spPr>
        <a:xfrm>
          <a:off x="1447800" y="392868150"/>
          <a:ext cx="104775" cy="17495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3526450"/>
    <xdr:sp fLocksText="0">
      <xdr:nvSpPr>
        <xdr:cNvPr id="1913" name="Text Box 1"/>
        <xdr:cNvSpPr txBox="1">
          <a:spLocks noChangeArrowheads="1"/>
        </xdr:cNvSpPr>
      </xdr:nvSpPr>
      <xdr:spPr>
        <a:xfrm>
          <a:off x="1447800" y="392868150"/>
          <a:ext cx="104775" cy="17352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3526450"/>
    <xdr:sp fLocksText="0">
      <xdr:nvSpPr>
        <xdr:cNvPr id="1914" name="Text Box 1"/>
        <xdr:cNvSpPr txBox="1">
          <a:spLocks noChangeArrowheads="1"/>
        </xdr:cNvSpPr>
      </xdr:nvSpPr>
      <xdr:spPr>
        <a:xfrm>
          <a:off x="1447800" y="392868150"/>
          <a:ext cx="104775" cy="17352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3526450"/>
    <xdr:sp fLocksText="0">
      <xdr:nvSpPr>
        <xdr:cNvPr id="1915" name="Text Box 1"/>
        <xdr:cNvSpPr txBox="1">
          <a:spLocks noChangeArrowheads="1"/>
        </xdr:cNvSpPr>
      </xdr:nvSpPr>
      <xdr:spPr>
        <a:xfrm>
          <a:off x="1447800" y="392868150"/>
          <a:ext cx="104775" cy="17352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3526450"/>
    <xdr:sp fLocksText="0">
      <xdr:nvSpPr>
        <xdr:cNvPr id="1916" name="Text Box 1"/>
        <xdr:cNvSpPr txBox="1">
          <a:spLocks noChangeArrowheads="1"/>
        </xdr:cNvSpPr>
      </xdr:nvSpPr>
      <xdr:spPr>
        <a:xfrm>
          <a:off x="1447800" y="392868150"/>
          <a:ext cx="104775" cy="17352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3526450"/>
    <xdr:sp fLocksText="0">
      <xdr:nvSpPr>
        <xdr:cNvPr id="1917" name="Text Box 1"/>
        <xdr:cNvSpPr txBox="1">
          <a:spLocks noChangeArrowheads="1"/>
        </xdr:cNvSpPr>
      </xdr:nvSpPr>
      <xdr:spPr>
        <a:xfrm>
          <a:off x="1447800" y="392868150"/>
          <a:ext cx="104775" cy="17352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3526450"/>
    <xdr:sp fLocksText="0">
      <xdr:nvSpPr>
        <xdr:cNvPr id="1918" name="Text Box 1"/>
        <xdr:cNvSpPr txBox="1">
          <a:spLocks noChangeArrowheads="1"/>
        </xdr:cNvSpPr>
      </xdr:nvSpPr>
      <xdr:spPr>
        <a:xfrm>
          <a:off x="1447800" y="392868150"/>
          <a:ext cx="104775" cy="17352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3526450"/>
    <xdr:sp fLocksText="0">
      <xdr:nvSpPr>
        <xdr:cNvPr id="1919" name="Text Box 1"/>
        <xdr:cNvSpPr txBox="1">
          <a:spLocks noChangeArrowheads="1"/>
        </xdr:cNvSpPr>
      </xdr:nvSpPr>
      <xdr:spPr>
        <a:xfrm>
          <a:off x="1447800" y="392868150"/>
          <a:ext cx="104775" cy="17352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3526450"/>
    <xdr:sp fLocksText="0">
      <xdr:nvSpPr>
        <xdr:cNvPr id="1920" name="Text Box 1"/>
        <xdr:cNvSpPr txBox="1">
          <a:spLocks noChangeArrowheads="1"/>
        </xdr:cNvSpPr>
      </xdr:nvSpPr>
      <xdr:spPr>
        <a:xfrm>
          <a:off x="1447800" y="392868150"/>
          <a:ext cx="104775" cy="17352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3526450"/>
    <xdr:sp fLocksText="0">
      <xdr:nvSpPr>
        <xdr:cNvPr id="1921" name="Text Box 1"/>
        <xdr:cNvSpPr txBox="1">
          <a:spLocks noChangeArrowheads="1"/>
        </xdr:cNvSpPr>
      </xdr:nvSpPr>
      <xdr:spPr>
        <a:xfrm>
          <a:off x="1447800" y="392868150"/>
          <a:ext cx="104775" cy="17352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3526450"/>
    <xdr:sp fLocksText="0">
      <xdr:nvSpPr>
        <xdr:cNvPr id="1922" name="Text Box 1"/>
        <xdr:cNvSpPr txBox="1">
          <a:spLocks noChangeArrowheads="1"/>
        </xdr:cNvSpPr>
      </xdr:nvSpPr>
      <xdr:spPr>
        <a:xfrm>
          <a:off x="1447800" y="392868150"/>
          <a:ext cx="104775" cy="17352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3526450"/>
    <xdr:sp fLocksText="0">
      <xdr:nvSpPr>
        <xdr:cNvPr id="1923" name="Text Box 1"/>
        <xdr:cNvSpPr txBox="1">
          <a:spLocks noChangeArrowheads="1"/>
        </xdr:cNvSpPr>
      </xdr:nvSpPr>
      <xdr:spPr>
        <a:xfrm>
          <a:off x="1447800" y="392868150"/>
          <a:ext cx="104775" cy="17352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3526450"/>
    <xdr:sp fLocksText="0">
      <xdr:nvSpPr>
        <xdr:cNvPr id="1924" name="Text Box 1"/>
        <xdr:cNvSpPr txBox="1">
          <a:spLocks noChangeArrowheads="1"/>
        </xdr:cNvSpPr>
      </xdr:nvSpPr>
      <xdr:spPr>
        <a:xfrm>
          <a:off x="1447800" y="392868150"/>
          <a:ext cx="104775" cy="17352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3526450"/>
    <xdr:sp fLocksText="0">
      <xdr:nvSpPr>
        <xdr:cNvPr id="1925" name="Text Box 1"/>
        <xdr:cNvSpPr txBox="1">
          <a:spLocks noChangeArrowheads="1"/>
        </xdr:cNvSpPr>
      </xdr:nvSpPr>
      <xdr:spPr>
        <a:xfrm>
          <a:off x="1447800" y="392868150"/>
          <a:ext cx="104775" cy="17352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3526450"/>
    <xdr:sp fLocksText="0">
      <xdr:nvSpPr>
        <xdr:cNvPr id="1926" name="Text Box 1"/>
        <xdr:cNvSpPr txBox="1">
          <a:spLocks noChangeArrowheads="1"/>
        </xdr:cNvSpPr>
      </xdr:nvSpPr>
      <xdr:spPr>
        <a:xfrm>
          <a:off x="1447800" y="392868150"/>
          <a:ext cx="104775" cy="17352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3526450"/>
    <xdr:sp fLocksText="0">
      <xdr:nvSpPr>
        <xdr:cNvPr id="1927" name="Text Box 1"/>
        <xdr:cNvSpPr txBox="1">
          <a:spLocks noChangeArrowheads="1"/>
        </xdr:cNvSpPr>
      </xdr:nvSpPr>
      <xdr:spPr>
        <a:xfrm>
          <a:off x="1447800" y="392868150"/>
          <a:ext cx="104775" cy="17352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3526450"/>
    <xdr:sp fLocksText="0">
      <xdr:nvSpPr>
        <xdr:cNvPr id="1928" name="Text Box 1"/>
        <xdr:cNvSpPr txBox="1">
          <a:spLocks noChangeArrowheads="1"/>
        </xdr:cNvSpPr>
      </xdr:nvSpPr>
      <xdr:spPr>
        <a:xfrm>
          <a:off x="1447800" y="392868150"/>
          <a:ext cx="104775" cy="17352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3526450"/>
    <xdr:sp fLocksText="0">
      <xdr:nvSpPr>
        <xdr:cNvPr id="1929" name="Text Box 1"/>
        <xdr:cNvSpPr txBox="1">
          <a:spLocks noChangeArrowheads="1"/>
        </xdr:cNvSpPr>
      </xdr:nvSpPr>
      <xdr:spPr>
        <a:xfrm>
          <a:off x="1447800" y="392868150"/>
          <a:ext cx="104775" cy="17352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3526450"/>
    <xdr:sp fLocksText="0">
      <xdr:nvSpPr>
        <xdr:cNvPr id="1930" name="Text Box 1"/>
        <xdr:cNvSpPr txBox="1">
          <a:spLocks noChangeArrowheads="1"/>
        </xdr:cNvSpPr>
      </xdr:nvSpPr>
      <xdr:spPr>
        <a:xfrm>
          <a:off x="1447800" y="392868150"/>
          <a:ext cx="104775" cy="17352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3526450"/>
    <xdr:sp fLocksText="0">
      <xdr:nvSpPr>
        <xdr:cNvPr id="1931" name="Text Box 1"/>
        <xdr:cNvSpPr txBox="1">
          <a:spLocks noChangeArrowheads="1"/>
        </xdr:cNvSpPr>
      </xdr:nvSpPr>
      <xdr:spPr>
        <a:xfrm>
          <a:off x="1447800" y="392868150"/>
          <a:ext cx="104775" cy="17352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485775</xdr:colOff>
      <xdr:row>377</xdr:row>
      <xdr:rowOff>0</xdr:rowOff>
    </xdr:from>
    <xdr:ext cx="104775" cy="173526450"/>
    <xdr:sp fLocksText="0">
      <xdr:nvSpPr>
        <xdr:cNvPr id="1932" name="Text Box 1"/>
        <xdr:cNvSpPr txBox="1">
          <a:spLocks noChangeArrowheads="1"/>
        </xdr:cNvSpPr>
      </xdr:nvSpPr>
      <xdr:spPr>
        <a:xfrm>
          <a:off x="1447800" y="392868150"/>
          <a:ext cx="104775" cy="17352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77"/>
  <sheetViews>
    <sheetView tabSelected="1" view="pageBreakPreview" zoomScale="60" zoomScaleNormal="60" zoomScalePageLayoutView="0" workbookViewId="0" topLeftCell="A1">
      <selection activeCell="M5" sqref="M5"/>
    </sheetView>
  </sheetViews>
  <sheetFormatPr defaultColWidth="9.140625" defaultRowHeight="15" outlineLevelCol="1"/>
  <cols>
    <col min="1" max="1" width="14.421875" style="133" customWidth="1"/>
    <col min="2" max="2" width="39.57421875" style="0" customWidth="1"/>
    <col min="4" max="4" width="11.140625" style="0" bestFit="1" customWidth="1"/>
    <col min="5" max="5" width="44.57421875" style="0" customWidth="1"/>
    <col min="6" max="6" width="9.28125" style="0" bestFit="1" customWidth="1"/>
    <col min="8" max="8" width="13.421875" style="0" customWidth="1"/>
    <col min="9" max="9" width="16.421875" style="0" customWidth="1"/>
    <col min="10" max="10" width="20.140625" style="0" customWidth="1"/>
    <col min="11" max="11" width="11.421875" style="0" customWidth="1"/>
    <col min="12" max="12" width="11.8515625" style="0" customWidth="1"/>
    <col min="13" max="13" width="11.140625" style="0" customWidth="1"/>
    <col min="14" max="14" width="11.00390625" style="0" customWidth="1"/>
    <col min="16" max="16" width="12.421875" style="0" customWidth="1"/>
    <col min="17" max="17" width="8.8515625" style="0" hidden="1" customWidth="1" outlineLevel="1"/>
    <col min="18" max="18" width="12.00390625" style="0" hidden="1" customWidth="1" outlineLevel="1"/>
    <col min="19" max="19" width="12.421875" style="0" hidden="1" customWidth="1" outlineLevel="1"/>
    <col min="20" max="20" width="12.7109375" style="0" hidden="1" customWidth="1" outlineLevel="1"/>
    <col min="21" max="21" width="8.8515625" style="0" hidden="1" customWidth="1" outlineLevel="1"/>
    <col min="22" max="22" width="15.00390625" style="0" hidden="1" customWidth="1" outlineLevel="1"/>
    <col min="23" max="23" width="8.8515625" style="92" hidden="1" customWidth="1" outlineLevel="1"/>
    <col min="24" max="24" width="8.8515625" style="0" customWidth="1" collapsed="1"/>
  </cols>
  <sheetData>
    <row r="1" spans="1:23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3"/>
      <c r="W1" s="158" t="s">
        <v>0</v>
      </c>
    </row>
    <row r="2" spans="1:23" ht="15.75">
      <c r="A2" s="111"/>
      <c r="B2" s="5"/>
      <c r="C2" s="5"/>
      <c r="D2" s="185" t="s">
        <v>1048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4"/>
      <c r="Q2" s="4"/>
      <c r="R2" s="4"/>
      <c r="S2" s="4"/>
      <c r="T2" s="4"/>
      <c r="U2" s="4"/>
      <c r="V2" s="6"/>
      <c r="W2" s="97"/>
    </row>
    <row r="3" spans="1:23" ht="15.75">
      <c r="A3" s="111"/>
      <c r="B3" s="5"/>
      <c r="C3" s="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4"/>
      <c r="Q3" s="4"/>
      <c r="R3" s="4"/>
      <c r="S3" s="4"/>
      <c r="T3" s="4"/>
      <c r="U3" s="4"/>
      <c r="V3" s="6"/>
      <c r="W3" s="97"/>
    </row>
    <row r="4" spans="1:23" ht="16.5" thickBot="1">
      <c r="A4" s="11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8"/>
      <c r="O4" s="4"/>
      <c r="P4" s="4"/>
      <c r="Q4" s="4"/>
      <c r="R4" s="4"/>
      <c r="S4" s="4"/>
      <c r="T4" s="4"/>
      <c r="U4" s="4"/>
      <c r="V4" s="6"/>
      <c r="W4" s="97"/>
    </row>
    <row r="5" spans="1:23" ht="15.75">
      <c r="A5" s="186" t="s">
        <v>1</v>
      </c>
      <c r="B5" s="187"/>
      <c r="C5" s="188" t="s">
        <v>2</v>
      </c>
      <c r="D5" s="188"/>
      <c r="E5" s="188"/>
      <c r="F5" s="188"/>
      <c r="G5" s="188"/>
      <c r="H5" s="189"/>
      <c r="I5" s="4"/>
      <c r="J5" s="4"/>
      <c r="K5" s="4"/>
      <c r="L5" s="4"/>
      <c r="M5" s="4"/>
      <c r="N5" s="8"/>
      <c r="O5" s="4"/>
      <c r="P5" s="4"/>
      <c r="Q5" s="4"/>
      <c r="R5" s="4"/>
      <c r="S5" s="4"/>
      <c r="T5" s="4"/>
      <c r="U5" s="4"/>
      <c r="V5" s="6"/>
      <c r="W5" s="97"/>
    </row>
    <row r="6" spans="1:23" ht="15.75">
      <c r="A6" s="181" t="s">
        <v>3</v>
      </c>
      <c r="B6" s="182"/>
      <c r="C6" s="183" t="s">
        <v>4</v>
      </c>
      <c r="D6" s="183"/>
      <c r="E6" s="183"/>
      <c r="F6" s="183"/>
      <c r="G6" s="183"/>
      <c r="H6" s="184"/>
      <c r="I6" s="4"/>
      <c r="J6" s="4"/>
      <c r="K6" s="4"/>
      <c r="L6" s="4"/>
      <c r="M6" s="4"/>
      <c r="N6" s="8"/>
      <c r="O6" s="4"/>
      <c r="P6" s="4"/>
      <c r="Q6" s="4"/>
      <c r="R6" s="4"/>
      <c r="S6" s="4"/>
      <c r="T6" s="4"/>
      <c r="U6" s="4"/>
      <c r="V6" s="6"/>
      <c r="W6" s="97"/>
    </row>
    <row r="7" spans="1:23" ht="15.75">
      <c r="A7" s="181" t="s">
        <v>5</v>
      </c>
      <c r="B7" s="182"/>
      <c r="C7" s="183" t="s">
        <v>6</v>
      </c>
      <c r="D7" s="183"/>
      <c r="E7" s="183"/>
      <c r="F7" s="183"/>
      <c r="G7" s="183"/>
      <c r="H7" s="184"/>
      <c r="I7" s="4"/>
      <c r="J7" s="4"/>
      <c r="K7" s="4"/>
      <c r="L7" s="4"/>
      <c r="M7" s="4"/>
      <c r="N7" s="8"/>
      <c r="O7" s="4"/>
      <c r="P7" s="4"/>
      <c r="Q7" s="4"/>
      <c r="R7" s="4"/>
      <c r="S7" s="4"/>
      <c r="T7" s="4"/>
      <c r="U7" s="4"/>
      <c r="V7" s="6"/>
      <c r="W7" s="97"/>
    </row>
    <row r="8" spans="1:23" ht="15.75">
      <c r="A8" s="181" t="s">
        <v>7</v>
      </c>
      <c r="B8" s="182"/>
      <c r="C8" s="183">
        <v>2540080100</v>
      </c>
      <c r="D8" s="183"/>
      <c r="E8" s="183"/>
      <c r="F8" s="183"/>
      <c r="G8" s="183"/>
      <c r="H8" s="184"/>
      <c r="I8" s="4"/>
      <c r="J8" s="4"/>
      <c r="K8" s="4"/>
      <c r="L8" s="4"/>
      <c r="M8" s="4"/>
      <c r="N8" s="8"/>
      <c r="O8" s="4"/>
      <c r="P8" s="4"/>
      <c r="Q8" s="4"/>
      <c r="R8" s="4"/>
      <c r="S8" s="4"/>
      <c r="T8" s="4"/>
      <c r="U8" s="4"/>
      <c r="V8" s="6"/>
      <c r="W8" s="97"/>
    </row>
    <row r="9" spans="1:23" ht="15.75">
      <c r="A9" s="181" t="s">
        <v>8</v>
      </c>
      <c r="B9" s="182"/>
      <c r="C9" s="183">
        <v>254001001</v>
      </c>
      <c r="D9" s="183"/>
      <c r="E9" s="183"/>
      <c r="F9" s="183"/>
      <c r="G9" s="183"/>
      <c r="H9" s="184"/>
      <c r="I9" s="4"/>
      <c r="J9" s="4"/>
      <c r="K9" s="4"/>
      <c r="L9" s="4"/>
      <c r="M9" s="4"/>
      <c r="N9" s="8"/>
      <c r="O9" s="4"/>
      <c r="P9" s="4"/>
      <c r="Q9" s="4"/>
      <c r="R9" s="4"/>
      <c r="S9" s="4"/>
      <c r="T9" s="4"/>
      <c r="U9" s="4"/>
      <c r="V9" s="6"/>
      <c r="W9" s="97"/>
    </row>
    <row r="10" spans="1:23" ht="16.5" thickBot="1">
      <c r="A10" s="177" t="s">
        <v>9</v>
      </c>
      <c r="B10" s="178"/>
      <c r="C10" s="179">
        <v>5401376</v>
      </c>
      <c r="D10" s="179"/>
      <c r="E10" s="179"/>
      <c r="F10" s="179"/>
      <c r="G10" s="179"/>
      <c r="H10" s="180"/>
      <c r="I10" s="4"/>
      <c r="J10" s="4"/>
      <c r="K10" s="4"/>
      <c r="L10" s="4"/>
      <c r="M10" s="4"/>
      <c r="N10" s="8"/>
      <c r="O10" s="4"/>
      <c r="P10" s="4"/>
      <c r="Q10" s="4"/>
      <c r="R10" s="4"/>
      <c r="S10" s="4"/>
      <c r="T10" s="4"/>
      <c r="U10" s="4"/>
      <c r="V10" s="6"/>
      <c r="W10" s="97"/>
    </row>
    <row r="11" spans="1:23" ht="16.5" thickBot="1">
      <c r="A11" s="11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8"/>
      <c r="O11" s="4"/>
      <c r="P11" s="4"/>
      <c r="Q11" s="4"/>
      <c r="R11" s="4"/>
      <c r="S11" s="4"/>
      <c r="T11" s="4"/>
      <c r="U11" s="4"/>
      <c r="V11" s="6"/>
      <c r="W11" s="97"/>
    </row>
    <row r="12" spans="1:23" ht="15.75" customHeight="1" thickBot="1">
      <c r="A12" s="174" t="s">
        <v>10</v>
      </c>
      <c r="B12" s="174" t="s">
        <v>11</v>
      </c>
      <c r="C12" s="174" t="s">
        <v>12</v>
      </c>
      <c r="D12" s="174" t="s">
        <v>13</v>
      </c>
      <c r="E12" s="174" t="s">
        <v>14</v>
      </c>
      <c r="F12" s="174"/>
      <c r="G12" s="174"/>
      <c r="H12" s="174"/>
      <c r="I12" s="174"/>
      <c r="J12" s="174"/>
      <c r="K12" s="174"/>
      <c r="L12" s="174"/>
      <c r="M12" s="174"/>
      <c r="N12" s="174" t="s">
        <v>15</v>
      </c>
      <c r="O12" s="167" t="s">
        <v>16</v>
      </c>
      <c r="P12" s="168" t="s">
        <v>17</v>
      </c>
      <c r="Q12" s="170" t="s">
        <v>18</v>
      </c>
      <c r="R12" s="172" t="s">
        <v>19</v>
      </c>
      <c r="S12" s="172" t="s">
        <v>20</v>
      </c>
      <c r="T12" s="172" t="s">
        <v>21</v>
      </c>
      <c r="U12" s="162" t="s">
        <v>22</v>
      </c>
      <c r="V12" s="160" t="s">
        <v>23</v>
      </c>
      <c r="W12" s="162" t="s">
        <v>24</v>
      </c>
    </row>
    <row r="13" spans="1:23" ht="16.5" thickBot="1">
      <c r="A13" s="174"/>
      <c r="B13" s="174"/>
      <c r="C13" s="174"/>
      <c r="D13" s="174"/>
      <c r="E13" s="164" t="s">
        <v>25</v>
      </c>
      <c r="F13" s="164" t="s">
        <v>26</v>
      </c>
      <c r="G13" s="164"/>
      <c r="H13" s="166" t="s">
        <v>27</v>
      </c>
      <c r="I13" s="164" t="s">
        <v>28</v>
      </c>
      <c r="J13" s="164"/>
      <c r="K13" s="164" t="s">
        <v>29</v>
      </c>
      <c r="L13" s="164"/>
      <c r="M13" s="164"/>
      <c r="N13" s="174"/>
      <c r="O13" s="176"/>
      <c r="P13" s="168"/>
      <c r="Q13" s="170"/>
      <c r="R13" s="172"/>
      <c r="S13" s="172"/>
      <c r="T13" s="172"/>
      <c r="U13" s="162"/>
      <c r="V13" s="161"/>
      <c r="W13" s="162"/>
    </row>
    <row r="14" spans="1:23" ht="181.5" customHeight="1" thickBot="1">
      <c r="A14" s="175"/>
      <c r="B14" s="175"/>
      <c r="C14" s="175"/>
      <c r="D14" s="175"/>
      <c r="E14" s="165"/>
      <c r="F14" s="9" t="s">
        <v>30</v>
      </c>
      <c r="G14" s="9" t="s">
        <v>31</v>
      </c>
      <c r="H14" s="167"/>
      <c r="I14" s="10" t="s">
        <v>32</v>
      </c>
      <c r="J14" s="10" t="s">
        <v>31</v>
      </c>
      <c r="K14" s="9" t="s">
        <v>33</v>
      </c>
      <c r="L14" s="9" t="s">
        <v>34</v>
      </c>
      <c r="M14" s="9" t="s">
        <v>35</v>
      </c>
      <c r="N14" s="175"/>
      <c r="O14" s="10" t="s">
        <v>36</v>
      </c>
      <c r="P14" s="169"/>
      <c r="Q14" s="171"/>
      <c r="R14" s="173"/>
      <c r="S14" s="173"/>
      <c r="T14" s="173"/>
      <c r="U14" s="163"/>
      <c r="V14" s="161"/>
      <c r="W14" s="163"/>
    </row>
    <row r="15" spans="1:23" ht="16.5" thickBot="1">
      <c r="A15" s="12">
        <v>2</v>
      </c>
      <c r="B15" s="11">
        <v>3</v>
      </c>
      <c r="C15" s="11">
        <v>7</v>
      </c>
      <c r="D15" s="11">
        <v>8</v>
      </c>
      <c r="E15" s="11">
        <v>9</v>
      </c>
      <c r="F15" s="11">
        <v>10</v>
      </c>
      <c r="G15" s="11">
        <v>11</v>
      </c>
      <c r="H15" s="11">
        <v>12</v>
      </c>
      <c r="I15" s="11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1">
        <v>19</v>
      </c>
      <c r="P15" s="11">
        <v>23</v>
      </c>
      <c r="Q15" s="11">
        <v>24</v>
      </c>
      <c r="R15" s="11">
        <v>25</v>
      </c>
      <c r="S15" s="11">
        <v>26</v>
      </c>
      <c r="T15" s="11">
        <v>27</v>
      </c>
      <c r="U15" s="11">
        <v>28</v>
      </c>
      <c r="V15" s="11">
        <v>29</v>
      </c>
      <c r="W15" s="98">
        <v>35</v>
      </c>
    </row>
    <row r="16" spans="1:23" ht="47.25">
      <c r="A16" s="13"/>
      <c r="B16" s="14" t="s">
        <v>37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5">
        <f>SUM(P17:P377)</f>
        <v>15816623.384857666</v>
      </c>
      <c r="Q16" s="15"/>
      <c r="R16" s="15"/>
      <c r="S16" s="15"/>
      <c r="T16" s="15"/>
      <c r="U16" s="15"/>
      <c r="V16" s="15"/>
      <c r="W16" s="16"/>
    </row>
    <row r="17" spans="1:23" ht="47.25">
      <c r="A17" s="17" t="s">
        <v>38</v>
      </c>
      <c r="B17" s="17" t="s">
        <v>39</v>
      </c>
      <c r="C17" s="17" t="s">
        <v>40</v>
      </c>
      <c r="D17" s="17">
        <v>5235</v>
      </c>
      <c r="E17" s="18" t="s">
        <v>41</v>
      </c>
      <c r="F17" s="17">
        <v>796</v>
      </c>
      <c r="G17" s="17" t="s">
        <v>42</v>
      </c>
      <c r="H17" s="17" t="s">
        <v>43</v>
      </c>
      <c r="I17" s="17">
        <v>5401376000</v>
      </c>
      <c r="J17" s="17" t="s">
        <v>44</v>
      </c>
      <c r="K17" s="19">
        <v>41275</v>
      </c>
      <c r="L17" s="19">
        <v>41275</v>
      </c>
      <c r="M17" s="19">
        <v>41609</v>
      </c>
      <c r="N17" s="17" t="s">
        <v>45</v>
      </c>
      <c r="O17" s="17" t="s">
        <v>46</v>
      </c>
      <c r="P17" s="20">
        <v>297</v>
      </c>
      <c r="Q17" s="21">
        <v>0</v>
      </c>
      <c r="R17" s="21">
        <f>P17</f>
        <v>297</v>
      </c>
      <c r="S17" s="21">
        <f>R17/1.18</f>
        <v>251.69491525423732</v>
      </c>
      <c r="T17" s="21">
        <v>0</v>
      </c>
      <c r="U17" s="22"/>
      <c r="V17" s="23" t="s">
        <v>47</v>
      </c>
      <c r="W17" s="24" t="s">
        <v>48</v>
      </c>
    </row>
    <row r="18" spans="1:23" ht="267.75">
      <c r="A18" s="25" t="s">
        <v>49</v>
      </c>
      <c r="B18" s="26" t="s">
        <v>50</v>
      </c>
      <c r="C18" s="25" t="s">
        <v>51</v>
      </c>
      <c r="D18" s="25">
        <v>7492000</v>
      </c>
      <c r="E18" s="23" t="s">
        <v>52</v>
      </c>
      <c r="F18" s="25">
        <v>539</v>
      </c>
      <c r="G18" s="25" t="s">
        <v>53</v>
      </c>
      <c r="H18" s="25" t="s">
        <v>54</v>
      </c>
      <c r="I18" s="25">
        <v>54013767</v>
      </c>
      <c r="J18" s="25" t="s">
        <v>55</v>
      </c>
      <c r="K18" s="27">
        <v>41275</v>
      </c>
      <c r="L18" s="27">
        <v>41275</v>
      </c>
      <c r="M18" s="27">
        <v>41639</v>
      </c>
      <c r="N18" s="25" t="s">
        <v>56</v>
      </c>
      <c r="O18" s="25" t="s">
        <v>57</v>
      </c>
      <c r="P18" s="20">
        <v>5196.6102</v>
      </c>
      <c r="Q18" s="28">
        <v>0</v>
      </c>
      <c r="R18" s="20">
        <v>5196.6102</v>
      </c>
      <c r="S18" s="20">
        <v>5196.6102</v>
      </c>
      <c r="T18" s="28">
        <v>0</v>
      </c>
      <c r="U18" s="25"/>
      <c r="V18" s="23" t="s">
        <v>58</v>
      </c>
      <c r="W18" s="24" t="s">
        <v>48</v>
      </c>
    </row>
    <row r="19" spans="1:23" ht="299.25">
      <c r="A19" s="25" t="s">
        <v>59</v>
      </c>
      <c r="B19" s="25" t="s">
        <v>60</v>
      </c>
      <c r="C19" s="25" t="s">
        <v>51</v>
      </c>
      <c r="D19" s="25">
        <v>7492000</v>
      </c>
      <c r="E19" s="23" t="s">
        <v>61</v>
      </c>
      <c r="F19" s="25">
        <v>539</v>
      </c>
      <c r="G19" s="25" t="s">
        <v>53</v>
      </c>
      <c r="H19" s="25" t="s">
        <v>54</v>
      </c>
      <c r="I19" s="25">
        <v>54013767</v>
      </c>
      <c r="J19" s="25" t="s">
        <v>55</v>
      </c>
      <c r="K19" s="27">
        <v>41275</v>
      </c>
      <c r="L19" s="27">
        <v>41275</v>
      </c>
      <c r="M19" s="27">
        <v>41639</v>
      </c>
      <c r="N19" s="25" t="s">
        <v>56</v>
      </c>
      <c r="O19" s="25" t="s">
        <v>57</v>
      </c>
      <c r="P19" s="20">
        <v>4157.28576</v>
      </c>
      <c r="Q19" s="28">
        <v>0</v>
      </c>
      <c r="R19" s="20">
        <v>4157.28576</v>
      </c>
      <c r="S19" s="20">
        <v>4157.28576</v>
      </c>
      <c r="T19" s="28">
        <v>0</v>
      </c>
      <c r="U19" s="25"/>
      <c r="V19" s="23" t="s">
        <v>58</v>
      </c>
      <c r="W19" s="24" t="s">
        <v>48</v>
      </c>
    </row>
    <row r="20" spans="1:23" ht="264.75">
      <c r="A20" s="25" t="s">
        <v>62</v>
      </c>
      <c r="B20" s="25" t="s">
        <v>63</v>
      </c>
      <c r="C20" s="25" t="s">
        <v>51</v>
      </c>
      <c r="D20" s="25">
        <v>7492000</v>
      </c>
      <c r="E20" s="23" t="s">
        <v>61</v>
      </c>
      <c r="F20" s="25">
        <v>539</v>
      </c>
      <c r="G20" s="25" t="s">
        <v>53</v>
      </c>
      <c r="H20" s="25" t="s">
        <v>54</v>
      </c>
      <c r="I20" s="25">
        <v>54013767</v>
      </c>
      <c r="J20" s="25" t="s">
        <v>55</v>
      </c>
      <c r="K20" s="27">
        <v>41275</v>
      </c>
      <c r="L20" s="27">
        <v>41275</v>
      </c>
      <c r="M20" s="27">
        <v>41639</v>
      </c>
      <c r="N20" s="25" t="s">
        <v>45</v>
      </c>
      <c r="O20" s="25" t="s">
        <v>57</v>
      </c>
      <c r="P20" s="20">
        <v>4157.288</v>
      </c>
      <c r="Q20" s="28">
        <v>0</v>
      </c>
      <c r="R20" s="20">
        <v>4157.288</v>
      </c>
      <c r="S20" s="20">
        <v>4157.288</v>
      </c>
      <c r="T20" s="28">
        <v>0</v>
      </c>
      <c r="U20" s="25" t="s">
        <v>64</v>
      </c>
      <c r="V20" s="23" t="s">
        <v>47</v>
      </c>
      <c r="W20" s="24" t="s">
        <v>48</v>
      </c>
    </row>
    <row r="21" spans="1:23" ht="94.5">
      <c r="A21" s="17" t="s">
        <v>65</v>
      </c>
      <c r="B21" s="24" t="s">
        <v>66</v>
      </c>
      <c r="C21" s="24" t="s">
        <v>67</v>
      </c>
      <c r="D21" s="24">
        <v>6613020</v>
      </c>
      <c r="E21" s="24" t="s">
        <v>68</v>
      </c>
      <c r="F21" s="24">
        <v>383</v>
      </c>
      <c r="G21" s="24" t="s">
        <v>69</v>
      </c>
      <c r="H21" s="24" t="s">
        <v>70</v>
      </c>
      <c r="I21" s="24">
        <v>98401000000</v>
      </c>
      <c r="J21" s="24" t="s">
        <v>71</v>
      </c>
      <c r="K21" s="29">
        <v>41275</v>
      </c>
      <c r="L21" s="29">
        <v>41275</v>
      </c>
      <c r="M21" s="29">
        <v>41638</v>
      </c>
      <c r="N21" s="17" t="s">
        <v>56</v>
      </c>
      <c r="O21" s="25" t="s">
        <v>57</v>
      </c>
      <c r="P21" s="20">
        <v>120.16038</v>
      </c>
      <c r="Q21" s="21">
        <v>0</v>
      </c>
      <c r="R21" s="20">
        <v>120.16038</v>
      </c>
      <c r="S21" s="20">
        <v>120.16038</v>
      </c>
      <c r="T21" s="21">
        <v>0</v>
      </c>
      <c r="U21" s="17"/>
      <c r="V21" s="23" t="s">
        <v>72</v>
      </c>
      <c r="W21" s="24" t="s">
        <v>48</v>
      </c>
    </row>
    <row r="22" spans="1:23" ht="31.5">
      <c r="A22" s="17" t="s">
        <v>73</v>
      </c>
      <c r="B22" s="17" t="s">
        <v>74</v>
      </c>
      <c r="C22" s="17" t="s">
        <v>75</v>
      </c>
      <c r="D22" s="17">
        <v>5020100</v>
      </c>
      <c r="E22" s="17" t="s">
        <v>76</v>
      </c>
      <c r="F22" s="17">
        <v>389</v>
      </c>
      <c r="G22" s="17" t="s">
        <v>77</v>
      </c>
      <c r="H22" s="17">
        <v>524</v>
      </c>
      <c r="I22" s="17">
        <v>5401000000</v>
      </c>
      <c r="J22" s="17" t="s">
        <v>78</v>
      </c>
      <c r="K22" s="29">
        <v>41275</v>
      </c>
      <c r="L22" s="29">
        <v>41275</v>
      </c>
      <c r="M22" s="29">
        <v>41639</v>
      </c>
      <c r="N22" s="17" t="s">
        <v>56</v>
      </c>
      <c r="O22" s="25" t="s">
        <v>57</v>
      </c>
      <c r="P22" s="30">
        <v>392</v>
      </c>
      <c r="Q22" s="31">
        <v>0</v>
      </c>
      <c r="R22" s="30">
        <v>392</v>
      </c>
      <c r="S22" s="30">
        <v>392</v>
      </c>
      <c r="T22" s="31">
        <v>0</v>
      </c>
      <c r="U22" s="17"/>
      <c r="V22" s="23" t="s">
        <v>47</v>
      </c>
      <c r="W22" s="17" t="s">
        <v>48</v>
      </c>
    </row>
    <row r="23" spans="1:23" ht="78.75">
      <c r="A23" s="25" t="s">
        <v>79</v>
      </c>
      <c r="B23" s="25" t="s">
        <v>80</v>
      </c>
      <c r="C23" s="25" t="s">
        <v>81</v>
      </c>
      <c r="D23" s="33" t="s">
        <v>82</v>
      </c>
      <c r="E23" s="25" t="s">
        <v>83</v>
      </c>
      <c r="F23" s="23">
        <v>383</v>
      </c>
      <c r="G23" s="23" t="s">
        <v>69</v>
      </c>
      <c r="H23" s="25" t="s">
        <v>84</v>
      </c>
      <c r="I23" s="28">
        <v>44200000000</v>
      </c>
      <c r="J23" s="25" t="s">
        <v>85</v>
      </c>
      <c r="K23" s="34">
        <v>41244</v>
      </c>
      <c r="L23" s="34">
        <v>41244</v>
      </c>
      <c r="M23" s="19">
        <v>41760</v>
      </c>
      <c r="N23" s="25" t="s">
        <v>45</v>
      </c>
      <c r="O23" s="25" t="s">
        <v>46</v>
      </c>
      <c r="P23" s="20">
        <v>8150</v>
      </c>
      <c r="Q23" s="21">
        <v>0</v>
      </c>
      <c r="R23" s="21">
        <f>P23</f>
        <v>8150</v>
      </c>
      <c r="S23" s="21">
        <f>R23/1.18</f>
        <v>6906.77966101695</v>
      </c>
      <c r="T23" s="28">
        <v>0</v>
      </c>
      <c r="U23" s="28"/>
      <c r="V23" s="23" t="s">
        <v>47</v>
      </c>
      <c r="W23" s="24" t="s">
        <v>48</v>
      </c>
    </row>
    <row r="24" spans="1:23" ht="141.75">
      <c r="A24" s="25" t="s">
        <v>86</v>
      </c>
      <c r="B24" s="25" t="s">
        <v>87</v>
      </c>
      <c r="C24" s="25" t="s">
        <v>88</v>
      </c>
      <c r="D24" s="25">
        <v>701</v>
      </c>
      <c r="E24" s="25"/>
      <c r="F24" s="33" t="s">
        <v>89</v>
      </c>
      <c r="G24" s="25" t="s">
        <v>90</v>
      </c>
      <c r="H24" s="25" t="s">
        <v>91</v>
      </c>
      <c r="I24" s="35" t="s">
        <v>92</v>
      </c>
      <c r="J24" s="17" t="s">
        <v>93</v>
      </c>
      <c r="K24" s="27">
        <v>41244</v>
      </c>
      <c r="L24" s="27">
        <v>41122</v>
      </c>
      <c r="M24" s="27">
        <v>41426</v>
      </c>
      <c r="N24" s="25" t="s">
        <v>45</v>
      </c>
      <c r="O24" s="25" t="s">
        <v>46</v>
      </c>
      <c r="P24" s="20">
        <v>2126</v>
      </c>
      <c r="Q24" s="28">
        <v>0</v>
      </c>
      <c r="R24" s="20">
        <v>2126</v>
      </c>
      <c r="S24" s="20">
        <v>2126</v>
      </c>
      <c r="T24" s="28">
        <v>0</v>
      </c>
      <c r="U24" s="25"/>
      <c r="V24" s="23" t="s">
        <v>47</v>
      </c>
      <c r="W24" s="24" t="s">
        <v>48</v>
      </c>
    </row>
    <row r="25" spans="1:23" ht="156">
      <c r="A25" s="25" t="s">
        <v>94</v>
      </c>
      <c r="B25" s="37" t="s">
        <v>95</v>
      </c>
      <c r="C25" s="38" t="s">
        <v>96</v>
      </c>
      <c r="D25" s="38">
        <v>3319020</v>
      </c>
      <c r="E25" s="39" t="s">
        <v>97</v>
      </c>
      <c r="F25" s="38">
        <v>362</v>
      </c>
      <c r="G25" s="38" t="s">
        <v>98</v>
      </c>
      <c r="H25" s="36">
        <v>12</v>
      </c>
      <c r="I25" s="40">
        <v>54013767</v>
      </c>
      <c r="J25" s="36" t="s">
        <v>99</v>
      </c>
      <c r="K25" s="27">
        <v>41275</v>
      </c>
      <c r="L25" s="27">
        <v>41275</v>
      </c>
      <c r="M25" s="27">
        <v>41639</v>
      </c>
      <c r="N25" s="36" t="s">
        <v>56</v>
      </c>
      <c r="O25" s="25" t="s">
        <v>57</v>
      </c>
      <c r="P25" s="20">
        <v>389</v>
      </c>
      <c r="Q25" s="42">
        <v>0</v>
      </c>
      <c r="R25" s="21">
        <f>P25</f>
        <v>389</v>
      </c>
      <c r="S25" s="21">
        <f>R25/1.18</f>
        <v>329.66101694915255</v>
      </c>
      <c r="T25" s="42">
        <v>0</v>
      </c>
      <c r="U25" s="36"/>
      <c r="V25" s="23" t="s">
        <v>100</v>
      </c>
      <c r="W25" s="24" t="s">
        <v>48</v>
      </c>
    </row>
    <row r="26" spans="1:23" ht="156">
      <c r="A26" s="25" t="s">
        <v>101</v>
      </c>
      <c r="B26" s="37" t="s">
        <v>102</v>
      </c>
      <c r="C26" s="38" t="s">
        <v>96</v>
      </c>
      <c r="D26" s="38">
        <v>3319020</v>
      </c>
      <c r="E26" s="43" t="s">
        <v>97</v>
      </c>
      <c r="F26" s="38">
        <v>362</v>
      </c>
      <c r="G26" s="38" t="s">
        <v>98</v>
      </c>
      <c r="H26" s="36">
        <v>12</v>
      </c>
      <c r="I26" s="40">
        <v>54013767</v>
      </c>
      <c r="J26" s="36" t="s">
        <v>99</v>
      </c>
      <c r="K26" s="29">
        <v>41275</v>
      </c>
      <c r="L26" s="27">
        <v>41275</v>
      </c>
      <c r="M26" s="27">
        <v>41639</v>
      </c>
      <c r="N26" s="36" t="s">
        <v>56</v>
      </c>
      <c r="O26" s="25" t="s">
        <v>57</v>
      </c>
      <c r="P26" s="20">
        <v>610.3</v>
      </c>
      <c r="Q26" s="42">
        <v>0</v>
      </c>
      <c r="R26" s="21">
        <f aca="true" t="shared" si="0" ref="R26:R32">P26</f>
        <v>610.3</v>
      </c>
      <c r="S26" s="21">
        <f aca="true" t="shared" si="1" ref="S26:S32">R26/1.18</f>
        <v>517.2033898305085</v>
      </c>
      <c r="T26" s="42">
        <v>0</v>
      </c>
      <c r="U26" s="36"/>
      <c r="V26" s="23" t="s">
        <v>103</v>
      </c>
      <c r="W26" s="17" t="s">
        <v>48</v>
      </c>
    </row>
    <row r="27" spans="1:23" ht="124.5">
      <c r="A27" s="25" t="s">
        <v>104</v>
      </c>
      <c r="B27" s="36" t="s">
        <v>105</v>
      </c>
      <c r="C27" s="36" t="s">
        <v>106</v>
      </c>
      <c r="D27" s="36">
        <v>7250030</v>
      </c>
      <c r="E27" s="36" t="s">
        <v>107</v>
      </c>
      <c r="F27" s="44">
        <v>796</v>
      </c>
      <c r="G27" s="36" t="s">
        <v>108</v>
      </c>
      <c r="H27" s="36" t="s">
        <v>109</v>
      </c>
      <c r="I27" s="45" t="s">
        <v>110</v>
      </c>
      <c r="J27" s="38" t="s">
        <v>111</v>
      </c>
      <c r="K27" s="29">
        <v>41275</v>
      </c>
      <c r="L27" s="27">
        <v>41275</v>
      </c>
      <c r="M27" s="27">
        <v>41609</v>
      </c>
      <c r="N27" s="36" t="s">
        <v>56</v>
      </c>
      <c r="O27" s="25" t="s">
        <v>57</v>
      </c>
      <c r="P27" s="47">
        <v>1855.02783</v>
      </c>
      <c r="Q27" s="42">
        <v>0</v>
      </c>
      <c r="R27" s="21">
        <f t="shared" si="0"/>
        <v>1855.02783</v>
      </c>
      <c r="S27" s="21">
        <f t="shared" si="1"/>
        <v>1572.0574830508476</v>
      </c>
      <c r="T27" s="42">
        <v>0</v>
      </c>
      <c r="U27" s="36"/>
      <c r="V27" s="46" t="s">
        <v>112</v>
      </c>
      <c r="W27" s="24" t="s">
        <v>48</v>
      </c>
    </row>
    <row r="28" spans="1:23" ht="46.5">
      <c r="A28" s="17" t="s">
        <v>113</v>
      </c>
      <c r="B28" s="18" t="s">
        <v>114</v>
      </c>
      <c r="C28" s="17" t="s">
        <v>115</v>
      </c>
      <c r="D28" s="17">
        <v>749</v>
      </c>
      <c r="E28" s="48" t="s">
        <v>116</v>
      </c>
      <c r="F28" s="17" t="s">
        <v>117</v>
      </c>
      <c r="G28" s="17" t="s">
        <v>118</v>
      </c>
      <c r="H28" s="17"/>
      <c r="I28" s="17">
        <v>5401376000</v>
      </c>
      <c r="J28" s="17" t="s">
        <v>44</v>
      </c>
      <c r="K28" s="34">
        <v>41275</v>
      </c>
      <c r="L28" s="34">
        <v>41275</v>
      </c>
      <c r="M28" s="34">
        <v>41609</v>
      </c>
      <c r="N28" s="17" t="s">
        <v>45</v>
      </c>
      <c r="O28" s="17" t="s">
        <v>46</v>
      </c>
      <c r="P28" s="20">
        <v>552</v>
      </c>
      <c r="Q28" s="21">
        <v>0</v>
      </c>
      <c r="R28" s="21">
        <f t="shared" si="0"/>
        <v>552</v>
      </c>
      <c r="S28" s="21">
        <f t="shared" si="1"/>
        <v>467.79661016949154</v>
      </c>
      <c r="T28" s="21">
        <v>0</v>
      </c>
      <c r="U28" s="22"/>
      <c r="V28" s="46" t="s">
        <v>47</v>
      </c>
      <c r="W28" s="24" t="s">
        <v>48</v>
      </c>
    </row>
    <row r="29" spans="1:23" ht="108.75">
      <c r="A29" s="17" t="s">
        <v>113</v>
      </c>
      <c r="B29" s="18" t="s">
        <v>120</v>
      </c>
      <c r="C29" s="17" t="s">
        <v>115</v>
      </c>
      <c r="D29" s="17">
        <v>749</v>
      </c>
      <c r="E29" s="48" t="s">
        <v>116</v>
      </c>
      <c r="F29" s="17" t="s">
        <v>117</v>
      </c>
      <c r="G29" s="17" t="s">
        <v>118</v>
      </c>
      <c r="H29" s="17" t="s">
        <v>119</v>
      </c>
      <c r="I29" s="17">
        <v>5401376000</v>
      </c>
      <c r="J29" s="17" t="s">
        <v>44</v>
      </c>
      <c r="K29" s="34">
        <v>41275</v>
      </c>
      <c r="L29" s="34">
        <v>41275</v>
      </c>
      <c r="M29" s="34">
        <v>41609</v>
      </c>
      <c r="N29" s="17" t="s">
        <v>45</v>
      </c>
      <c r="O29" s="17" t="s">
        <v>46</v>
      </c>
      <c r="P29" s="20">
        <v>237</v>
      </c>
      <c r="Q29" s="21">
        <v>0</v>
      </c>
      <c r="R29" s="21">
        <f t="shared" si="0"/>
        <v>237</v>
      </c>
      <c r="S29" s="21">
        <f t="shared" si="1"/>
        <v>200.84745762711864</v>
      </c>
      <c r="T29" s="21">
        <v>0</v>
      </c>
      <c r="U29" s="22"/>
      <c r="V29" s="46" t="s">
        <v>47</v>
      </c>
      <c r="W29" s="24" t="s">
        <v>48</v>
      </c>
    </row>
    <row r="30" spans="1:23" ht="46.5">
      <c r="A30" s="17" t="s">
        <v>113</v>
      </c>
      <c r="B30" s="17" t="s">
        <v>121</v>
      </c>
      <c r="C30" s="17" t="s">
        <v>122</v>
      </c>
      <c r="D30" s="17">
        <v>701</v>
      </c>
      <c r="E30" s="17" t="s">
        <v>123</v>
      </c>
      <c r="F30" s="17">
        <v>55</v>
      </c>
      <c r="G30" s="17" t="s">
        <v>90</v>
      </c>
      <c r="H30" s="17">
        <v>1954.6</v>
      </c>
      <c r="I30" s="17">
        <v>5401376000</v>
      </c>
      <c r="J30" s="17" t="s">
        <v>44</v>
      </c>
      <c r="K30" s="34">
        <v>41275</v>
      </c>
      <c r="L30" s="34">
        <v>41275</v>
      </c>
      <c r="M30" s="34">
        <v>41609</v>
      </c>
      <c r="N30" s="17" t="s">
        <v>45</v>
      </c>
      <c r="O30" s="17" t="s">
        <v>46</v>
      </c>
      <c r="P30" s="20">
        <v>2037.16</v>
      </c>
      <c r="Q30" s="21">
        <v>0</v>
      </c>
      <c r="R30" s="21">
        <f t="shared" si="0"/>
        <v>2037.16</v>
      </c>
      <c r="S30" s="21">
        <f t="shared" si="1"/>
        <v>1726.406779661017</v>
      </c>
      <c r="T30" s="21">
        <v>0</v>
      </c>
      <c r="U30" s="22"/>
      <c r="V30" s="46" t="s">
        <v>47</v>
      </c>
      <c r="W30" s="24" t="s">
        <v>48</v>
      </c>
    </row>
    <row r="31" spans="1:23" ht="30.75">
      <c r="A31" s="17" t="s">
        <v>124</v>
      </c>
      <c r="B31" s="17" t="s">
        <v>125</v>
      </c>
      <c r="C31" s="17" t="s">
        <v>126</v>
      </c>
      <c r="D31" s="17">
        <v>621</v>
      </c>
      <c r="E31" s="17" t="s">
        <v>127</v>
      </c>
      <c r="F31" s="17" t="s">
        <v>117</v>
      </c>
      <c r="G31" s="17" t="s">
        <v>118</v>
      </c>
      <c r="H31" s="17">
        <v>1</v>
      </c>
      <c r="I31" s="17">
        <v>5401376000</v>
      </c>
      <c r="J31" s="17" t="s">
        <v>44</v>
      </c>
      <c r="K31" s="34">
        <v>41275</v>
      </c>
      <c r="L31" s="34">
        <v>41275</v>
      </c>
      <c r="M31" s="34">
        <v>41609</v>
      </c>
      <c r="N31" s="17" t="s">
        <v>45</v>
      </c>
      <c r="O31" s="17" t="s">
        <v>46</v>
      </c>
      <c r="P31" s="21">
        <v>4000</v>
      </c>
      <c r="Q31" s="21">
        <v>0</v>
      </c>
      <c r="R31" s="21">
        <f t="shared" si="0"/>
        <v>4000</v>
      </c>
      <c r="S31" s="21">
        <f t="shared" si="1"/>
        <v>3389.8305084745766</v>
      </c>
      <c r="T31" s="21">
        <v>0</v>
      </c>
      <c r="U31" s="22"/>
      <c r="V31" s="46" t="s">
        <v>47</v>
      </c>
      <c r="W31" s="24" t="s">
        <v>48</v>
      </c>
    </row>
    <row r="32" spans="1:23" ht="46.5">
      <c r="A32" s="17" t="s">
        <v>128</v>
      </c>
      <c r="B32" s="17" t="s">
        <v>129</v>
      </c>
      <c r="C32" s="17" t="s">
        <v>130</v>
      </c>
      <c r="D32" s="17">
        <v>7420000</v>
      </c>
      <c r="E32" s="17" t="s">
        <v>131</v>
      </c>
      <c r="F32" s="17">
        <v>839</v>
      </c>
      <c r="G32" s="17" t="s">
        <v>132</v>
      </c>
      <c r="H32" s="17">
        <v>1</v>
      </c>
      <c r="I32" s="17">
        <v>10401000000</v>
      </c>
      <c r="J32" s="17" t="s">
        <v>133</v>
      </c>
      <c r="K32" s="19">
        <v>41275</v>
      </c>
      <c r="L32" s="19">
        <v>41275</v>
      </c>
      <c r="M32" s="19">
        <v>41275</v>
      </c>
      <c r="N32" s="17" t="s">
        <v>56</v>
      </c>
      <c r="O32" s="25" t="s">
        <v>57</v>
      </c>
      <c r="P32" s="20">
        <v>1187.31682</v>
      </c>
      <c r="Q32" s="21">
        <v>0</v>
      </c>
      <c r="R32" s="21">
        <f t="shared" si="0"/>
        <v>1187.31682</v>
      </c>
      <c r="S32" s="21">
        <f t="shared" si="1"/>
        <v>1006.2006949152543</v>
      </c>
      <c r="T32" s="21">
        <v>0</v>
      </c>
      <c r="U32" s="22"/>
      <c r="V32" s="23" t="s">
        <v>134</v>
      </c>
      <c r="W32" s="24" t="s">
        <v>48</v>
      </c>
    </row>
    <row r="33" spans="1:23" ht="46.5">
      <c r="A33" s="17" t="s">
        <v>135</v>
      </c>
      <c r="B33" s="17" t="s">
        <v>136</v>
      </c>
      <c r="C33" s="17" t="s">
        <v>137</v>
      </c>
      <c r="D33" s="17">
        <v>7000000</v>
      </c>
      <c r="E33" s="17" t="s">
        <v>138</v>
      </c>
      <c r="F33" s="17">
        <v>55</v>
      </c>
      <c r="G33" s="17" t="s">
        <v>90</v>
      </c>
      <c r="H33" s="17">
        <v>40</v>
      </c>
      <c r="I33" s="17">
        <v>10401000000</v>
      </c>
      <c r="J33" s="17" t="s">
        <v>133</v>
      </c>
      <c r="K33" s="19">
        <v>41275</v>
      </c>
      <c r="L33" s="19">
        <v>41275</v>
      </c>
      <c r="M33" s="19">
        <v>41334</v>
      </c>
      <c r="N33" s="17" t="s">
        <v>45</v>
      </c>
      <c r="O33" s="17" t="s">
        <v>46</v>
      </c>
      <c r="P33" s="49">
        <v>116</v>
      </c>
      <c r="Q33" s="21">
        <v>0</v>
      </c>
      <c r="R33" s="49">
        <v>116</v>
      </c>
      <c r="S33" s="49">
        <v>116</v>
      </c>
      <c r="T33" s="21">
        <v>0</v>
      </c>
      <c r="U33" s="22"/>
      <c r="V33" s="46" t="s">
        <v>47</v>
      </c>
      <c r="W33" s="24" t="s">
        <v>48</v>
      </c>
    </row>
    <row r="34" spans="1:23" ht="140.25">
      <c r="A34" s="17" t="s">
        <v>139</v>
      </c>
      <c r="B34" s="17" t="s">
        <v>140</v>
      </c>
      <c r="C34" s="17" t="s">
        <v>141</v>
      </c>
      <c r="D34" s="17" t="s">
        <v>142</v>
      </c>
      <c r="E34" s="17" t="s">
        <v>143</v>
      </c>
      <c r="F34" s="17">
        <v>384</v>
      </c>
      <c r="G34" s="17" t="s">
        <v>144</v>
      </c>
      <c r="H34" s="17">
        <v>883.9</v>
      </c>
      <c r="I34" s="21">
        <v>45286570000</v>
      </c>
      <c r="J34" s="17" t="s">
        <v>145</v>
      </c>
      <c r="K34" s="27">
        <v>41275</v>
      </c>
      <c r="L34" s="27">
        <v>41275</v>
      </c>
      <c r="M34" s="27">
        <v>41609</v>
      </c>
      <c r="N34" s="17" t="s">
        <v>45</v>
      </c>
      <c r="O34" s="17" t="s">
        <v>46</v>
      </c>
      <c r="P34" s="20">
        <v>800.3</v>
      </c>
      <c r="Q34" s="21">
        <v>0</v>
      </c>
      <c r="R34" s="21">
        <f>P34</f>
        <v>800.3</v>
      </c>
      <c r="S34" s="21">
        <f>R34/1.18</f>
        <v>678.2203389830509</v>
      </c>
      <c r="T34" s="21">
        <v>0</v>
      </c>
      <c r="U34" s="17"/>
      <c r="V34" s="46" t="s">
        <v>47</v>
      </c>
      <c r="W34" s="24" t="s">
        <v>48</v>
      </c>
    </row>
    <row r="35" spans="1:23" ht="46.5">
      <c r="A35" s="17" t="s">
        <v>146</v>
      </c>
      <c r="B35" s="26" t="s">
        <v>147</v>
      </c>
      <c r="C35" s="17" t="s">
        <v>148</v>
      </c>
      <c r="D35" s="35">
        <v>5233010</v>
      </c>
      <c r="E35" s="17" t="s">
        <v>149</v>
      </c>
      <c r="F35" s="24">
        <v>796</v>
      </c>
      <c r="G35" s="24" t="s">
        <v>150</v>
      </c>
      <c r="H35" s="17" t="s">
        <v>151</v>
      </c>
      <c r="I35" s="24">
        <v>98401000000</v>
      </c>
      <c r="J35" s="24" t="s">
        <v>71</v>
      </c>
      <c r="K35" s="29">
        <v>41275</v>
      </c>
      <c r="L35" s="29">
        <v>41275</v>
      </c>
      <c r="M35" s="29">
        <v>41547</v>
      </c>
      <c r="N35" s="17" t="s">
        <v>56</v>
      </c>
      <c r="O35" s="25" t="s">
        <v>57</v>
      </c>
      <c r="P35" s="20">
        <v>183.89141</v>
      </c>
      <c r="Q35" s="21">
        <v>0</v>
      </c>
      <c r="R35" s="21">
        <f>P35</f>
        <v>183.89141</v>
      </c>
      <c r="S35" s="21">
        <f>R35/1.18</f>
        <v>155.84017796610172</v>
      </c>
      <c r="T35" s="21">
        <v>0</v>
      </c>
      <c r="U35" s="17"/>
      <c r="V35" s="23" t="s">
        <v>152</v>
      </c>
      <c r="W35" s="24" t="s">
        <v>48</v>
      </c>
    </row>
    <row r="36" spans="1:23" ht="117.75" customHeight="1">
      <c r="A36" s="17" t="s">
        <v>153</v>
      </c>
      <c r="B36" s="18" t="s">
        <v>154</v>
      </c>
      <c r="C36" s="17" t="s">
        <v>81</v>
      </c>
      <c r="D36" s="35" t="s">
        <v>82</v>
      </c>
      <c r="E36" s="24" t="s">
        <v>155</v>
      </c>
      <c r="F36" s="35" t="s">
        <v>156</v>
      </c>
      <c r="G36" s="17" t="s">
        <v>157</v>
      </c>
      <c r="H36" s="24">
        <v>1495</v>
      </c>
      <c r="I36" s="24">
        <v>98401000000</v>
      </c>
      <c r="J36" s="24" t="s">
        <v>71</v>
      </c>
      <c r="K36" s="29">
        <v>41275</v>
      </c>
      <c r="L36" s="29">
        <v>41334</v>
      </c>
      <c r="M36" s="29">
        <v>41639</v>
      </c>
      <c r="N36" s="17" t="s">
        <v>158</v>
      </c>
      <c r="O36" s="17" t="s">
        <v>57</v>
      </c>
      <c r="P36" s="20">
        <v>23287.12561</v>
      </c>
      <c r="Q36" s="31">
        <v>0</v>
      </c>
      <c r="R36" s="21">
        <f>P36</f>
        <v>23287.12561</v>
      </c>
      <c r="S36" s="21">
        <f>R36/1.18</f>
        <v>19734.852211864407</v>
      </c>
      <c r="T36" s="31">
        <v>0</v>
      </c>
      <c r="U36" s="17"/>
      <c r="V36" s="23" t="s">
        <v>159</v>
      </c>
      <c r="W36" s="24" t="s">
        <v>48</v>
      </c>
    </row>
    <row r="37" spans="1:23" ht="30.75">
      <c r="A37" s="17" t="s">
        <v>160</v>
      </c>
      <c r="B37" s="17" t="s">
        <v>161</v>
      </c>
      <c r="C37" s="17" t="s">
        <v>137</v>
      </c>
      <c r="D37" s="17" t="s">
        <v>162</v>
      </c>
      <c r="E37" s="17" t="s">
        <v>117</v>
      </c>
      <c r="F37" s="17" t="s">
        <v>163</v>
      </c>
      <c r="G37" s="17" t="s">
        <v>164</v>
      </c>
      <c r="H37" s="17">
        <v>0.0244</v>
      </c>
      <c r="I37" s="17">
        <v>98401000000</v>
      </c>
      <c r="J37" s="17" t="s">
        <v>71</v>
      </c>
      <c r="K37" s="29">
        <v>41275</v>
      </c>
      <c r="L37" s="29">
        <v>41275</v>
      </c>
      <c r="M37" s="29">
        <v>59172</v>
      </c>
      <c r="N37" s="17" t="s">
        <v>45</v>
      </c>
      <c r="O37" s="17" t="s">
        <v>46</v>
      </c>
      <c r="P37" s="31">
        <v>14526.75</v>
      </c>
      <c r="Q37" s="31">
        <v>0</v>
      </c>
      <c r="R37" s="31">
        <f>P37/49</f>
        <v>296.4642857142857</v>
      </c>
      <c r="S37" s="31">
        <f>R37</f>
        <v>296.4642857142857</v>
      </c>
      <c r="T37" s="31">
        <f>P37-R37</f>
        <v>14230.285714285714</v>
      </c>
      <c r="U37" s="17"/>
      <c r="V37" s="24" t="s">
        <v>47</v>
      </c>
      <c r="W37" s="24" t="s">
        <v>48</v>
      </c>
    </row>
    <row r="38" spans="1:23" ht="30.75">
      <c r="A38" s="17" t="s">
        <v>165</v>
      </c>
      <c r="B38" s="17" t="s">
        <v>166</v>
      </c>
      <c r="C38" s="17" t="s">
        <v>167</v>
      </c>
      <c r="D38" s="17">
        <v>5020000</v>
      </c>
      <c r="E38" s="17" t="s">
        <v>168</v>
      </c>
      <c r="F38" s="17">
        <v>390</v>
      </c>
      <c r="G38" s="17" t="s">
        <v>77</v>
      </c>
      <c r="H38" s="17">
        <v>430</v>
      </c>
      <c r="I38" s="17">
        <v>5401000000</v>
      </c>
      <c r="J38" s="17" t="s">
        <v>78</v>
      </c>
      <c r="K38" s="29">
        <v>41275</v>
      </c>
      <c r="L38" s="29">
        <v>41275</v>
      </c>
      <c r="M38" s="29">
        <v>41639</v>
      </c>
      <c r="N38" s="17" t="s">
        <v>56</v>
      </c>
      <c r="O38" s="25" t="s">
        <v>57</v>
      </c>
      <c r="P38" s="47">
        <v>434</v>
      </c>
      <c r="Q38" s="31">
        <v>0</v>
      </c>
      <c r="R38" s="31">
        <v>435</v>
      </c>
      <c r="S38" s="31">
        <v>435</v>
      </c>
      <c r="T38" s="31">
        <v>0</v>
      </c>
      <c r="U38" s="17"/>
      <c r="V38" s="23" t="s">
        <v>47</v>
      </c>
      <c r="W38" s="24" t="s">
        <v>48</v>
      </c>
    </row>
    <row r="39" spans="1:23" ht="31.5">
      <c r="A39" s="17" t="s">
        <v>169</v>
      </c>
      <c r="B39" s="17" t="s">
        <v>170</v>
      </c>
      <c r="C39" s="17" t="s">
        <v>171</v>
      </c>
      <c r="D39" s="17">
        <v>3512</v>
      </c>
      <c r="E39" s="17" t="s">
        <v>172</v>
      </c>
      <c r="F39" s="17">
        <v>392</v>
      </c>
      <c r="G39" s="17" t="s">
        <v>77</v>
      </c>
      <c r="H39" s="17">
        <v>400</v>
      </c>
      <c r="I39" s="17">
        <v>5401000000</v>
      </c>
      <c r="J39" s="17" t="s">
        <v>78</v>
      </c>
      <c r="K39" s="29">
        <v>41275</v>
      </c>
      <c r="L39" s="29">
        <v>41275</v>
      </c>
      <c r="M39" s="29">
        <v>41457</v>
      </c>
      <c r="N39" s="17" t="s">
        <v>56</v>
      </c>
      <c r="O39" s="25" t="s">
        <v>57</v>
      </c>
      <c r="P39" s="47">
        <v>184</v>
      </c>
      <c r="Q39" s="31">
        <v>0</v>
      </c>
      <c r="R39" s="47">
        <v>184</v>
      </c>
      <c r="S39" s="47">
        <v>184</v>
      </c>
      <c r="T39" s="31">
        <v>0</v>
      </c>
      <c r="U39" s="17"/>
      <c r="V39" s="24" t="s">
        <v>47</v>
      </c>
      <c r="W39" s="24" t="s">
        <v>48</v>
      </c>
    </row>
    <row r="40" spans="1:23" ht="47.25">
      <c r="A40" s="17" t="s">
        <v>173</v>
      </c>
      <c r="B40" s="17" t="s">
        <v>174</v>
      </c>
      <c r="C40" s="17" t="s">
        <v>137</v>
      </c>
      <c r="D40" s="17">
        <v>7010020</v>
      </c>
      <c r="E40" s="17" t="s">
        <v>175</v>
      </c>
      <c r="F40" s="17" t="s">
        <v>89</v>
      </c>
      <c r="G40" s="17" t="s">
        <v>176</v>
      </c>
      <c r="H40" s="17">
        <v>257.5</v>
      </c>
      <c r="I40" s="17">
        <v>5401000000</v>
      </c>
      <c r="J40" s="17" t="s">
        <v>78</v>
      </c>
      <c r="K40" s="29">
        <v>41275</v>
      </c>
      <c r="L40" s="29">
        <v>41275</v>
      </c>
      <c r="M40" s="29">
        <v>41639</v>
      </c>
      <c r="N40" s="17" t="s">
        <v>45</v>
      </c>
      <c r="O40" s="17" t="s">
        <v>46</v>
      </c>
      <c r="P40" s="21">
        <v>440</v>
      </c>
      <c r="Q40" s="31">
        <v>0</v>
      </c>
      <c r="R40" s="21">
        <f>P40</f>
        <v>440</v>
      </c>
      <c r="S40" s="21">
        <f>R40/1.18</f>
        <v>372.8813559322034</v>
      </c>
      <c r="T40" s="31">
        <v>0</v>
      </c>
      <c r="U40" s="17"/>
      <c r="V40" s="24" t="s">
        <v>47</v>
      </c>
      <c r="W40" s="24" t="s">
        <v>48</v>
      </c>
    </row>
    <row r="41" spans="1:23" ht="63">
      <c r="A41" s="17" t="s">
        <v>177</v>
      </c>
      <c r="B41" s="17" t="s">
        <v>178</v>
      </c>
      <c r="C41" s="17" t="s">
        <v>137</v>
      </c>
      <c r="D41" s="17">
        <v>7010020</v>
      </c>
      <c r="E41" s="17" t="s">
        <v>179</v>
      </c>
      <c r="F41" s="17" t="s">
        <v>89</v>
      </c>
      <c r="G41" s="17" t="s">
        <v>176</v>
      </c>
      <c r="H41" s="17">
        <v>33</v>
      </c>
      <c r="I41" s="17">
        <v>5401000000</v>
      </c>
      <c r="J41" s="17" t="s">
        <v>78</v>
      </c>
      <c r="K41" s="29">
        <v>41275</v>
      </c>
      <c r="L41" s="29">
        <v>41275</v>
      </c>
      <c r="M41" s="29">
        <v>41639</v>
      </c>
      <c r="N41" s="17" t="s">
        <v>45</v>
      </c>
      <c r="O41" s="17" t="s">
        <v>46</v>
      </c>
      <c r="P41" s="30">
        <v>240</v>
      </c>
      <c r="Q41" s="31">
        <v>0</v>
      </c>
      <c r="R41" s="21">
        <f>P41</f>
        <v>240</v>
      </c>
      <c r="S41" s="21">
        <f>R41/1.18</f>
        <v>203.38983050847457</v>
      </c>
      <c r="T41" s="31">
        <v>0</v>
      </c>
      <c r="U41" s="17"/>
      <c r="V41" s="24" t="s">
        <v>47</v>
      </c>
      <c r="W41" s="24" t="s">
        <v>48</v>
      </c>
    </row>
    <row r="42" spans="1:23" ht="47.25">
      <c r="A42" s="17" t="s">
        <v>180</v>
      </c>
      <c r="B42" s="17" t="s">
        <v>181</v>
      </c>
      <c r="C42" s="17" t="s">
        <v>167</v>
      </c>
      <c r="D42" s="17">
        <v>5020000</v>
      </c>
      <c r="E42" s="17" t="s">
        <v>182</v>
      </c>
      <c r="F42" s="17">
        <v>392</v>
      </c>
      <c r="G42" s="17" t="s">
        <v>77</v>
      </c>
      <c r="H42" s="17">
        <v>336</v>
      </c>
      <c r="I42" s="17">
        <v>5401000001</v>
      </c>
      <c r="J42" s="17" t="s">
        <v>78</v>
      </c>
      <c r="K42" s="29">
        <v>41275</v>
      </c>
      <c r="L42" s="29">
        <v>41275</v>
      </c>
      <c r="M42" s="29">
        <v>41639</v>
      </c>
      <c r="N42" s="17" t="s">
        <v>45</v>
      </c>
      <c r="O42" s="17" t="s">
        <v>46</v>
      </c>
      <c r="P42" s="30">
        <v>240</v>
      </c>
      <c r="Q42" s="31">
        <v>0</v>
      </c>
      <c r="R42" s="31">
        <v>240</v>
      </c>
      <c r="S42" s="31">
        <v>240</v>
      </c>
      <c r="T42" s="31">
        <v>0</v>
      </c>
      <c r="U42" s="17"/>
      <c r="V42" s="24" t="s">
        <v>47</v>
      </c>
      <c r="W42" s="24" t="s">
        <v>48</v>
      </c>
    </row>
    <row r="43" spans="1:23" ht="63">
      <c r="A43" s="17" t="s">
        <v>183</v>
      </c>
      <c r="B43" s="17" t="s">
        <v>184</v>
      </c>
      <c r="C43" s="17" t="s">
        <v>185</v>
      </c>
      <c r="D43" s="17">
        <v>5050000</v>
      </c>
      <c r="E43" s="17" t="s">
        <v>186</v>
      </c>
      <c r="F43" s="17">
        <v>113</v>
      </c>
      <c r="G43" s="17" t="s">
        <v>187</v>
      </c>
      <c r="H43" s="17">
        <v>53000</v>
      </c>
      <c r="I43" s="17">
        <v>5401000000</v>
      </c>
      <c r="J43" s="17" t="s">
        <v>78</v>
      </c>
      <c r="K43" s="29">
        <v>41275</v>
      </c>
      <c r="L43" s="29">
        <v>41275</v>
      </c>
      <c r="M43" s="29">
        <v>41639</v>
      </c>
      <c r="N43" s="17" t="s">
        <v>45</v>
      </c>
      <c r="O43" s="17" t="s">
        <v>46</v>
      </c>
      <c r="P43" s="21">
        <v>1809</v>
      </c>
      <c r="Q43" s="31">
        <v>0</v>
      </c>
      <c r="R43" s="21">
        <f>P43</f>
        <v>1809</v>
      </c>
      <c r="S43" s="21">
        <f>R43/1.18</f>
        <v>1533.0508474576272</v>
      </c>
      <c r="T43" s="31">
        <v>0</v>
      </c>
      <c r="U43" s="17"/>
      <c r="V43" s="24" t="s">
        <v>47</v>
      </c>
      <c r="W43" s="24" t="s">
        <v>48</v>
      </c>
    </row>
    <row r="44" spans="1:23" ht="141.75">
      <c r="A44" s="17" t="s">
        <v>188</v>
      </c>
      <c r="B44" s="26" t="s">
        <v>189</v>
      </c>
      <c r="C44" s="25" t="s">
        <v>190</v>
      </c>
      <c r="D44" s="25">
        <v>6411020</v>
      </c>
      <c r="E44" s="25" t="s">
        <v>191</v>
      </c>
      <c r="F44" s="25">
        <v>796</v>
      </c>
      <c r="G44" s="25" t="s">
        <v>192</v>
      </c>
      <c r="H44" s="25" t="s">
        <v>193</v>
      </c>
      <c r="I44" s="25" t="s">
        <v>194</v>
      </c>
      <c r="J44" s="25" t="s">
        <v>195</v>
      </c>
      <c r="K44" s="19">
        <v>41275</v>
      </c>
      <c r="L44" s="19">
        <v>41275</v>
      </c>
      <c r="M44" s="19">
        <v>41334</v>
      </c>
      <c r="N44" s="17" t="s">
        <v>45</v>
      </c>
      <c r="O44" s="17" t="s">
        <v>46</v>
      </c>
      <c r="P44" s="20">
        <v>108.346</v>
      </c>
      <c r="Q44" s="28">
        <v>0</v>
      </c>
      <c r="R44" s="20">
        <v>108.346</v>
      </c>
      <c r="S44" s="20">
        <v>108.346</v>
      </c>
      <c r="T44" s="28">
        <v>0</v>
      </c>
      <c r="U44" s="25"/>
      <c r="V44" s="24" t="s">
        <v>47</v>
      </c>
      <c r="W44" s="24" t="s">
        <v>48</v>
      </c>
    </row>
    <row r="45" spans="1:23" ht="62.25">
      <c r="A45" s="17" t="s">
        <v>196</v>
      </c>
      <c r="B45" s="37" t="s">
        <v>197</v>
      </c>
      <c r="C45" s="25" t="s">
        <v>198</v>
      </c>
      <c r="D45" s="17">
        <v>7412000</v>
      </c>
      <c r="E45" s="23" t="s">
        <v>199</v>
      </c>
      <c r="F45" s="17">
        <v>539</v>
      </c>
      <c r="G45" s="25" t="s">
        <v>118</v>
      </c>
      <c r="H45" s="23">
        <v>24</v>
      </c>
      <c r="I45" s="33" t="s">
        <v>200</v>
      </c>
      <c r="J45" s="25" t="s">
        <v>201</v>
      </c>
      <c r="K45" s="27">
        <v>41275</v>
      </c>
      <c r="L45" s="27">
        <v>41275</v>
      </c>
      <c r="M45" s="27">
        <v>41639</v>
      </c>
      <c r="N45" s="17" t="s">
        <v>45</v>
      </c>
      <c r="O45" s="23" t="s">
        <v>46</v>
      </c>
      <c r="P45" s="20">
        <v>177</v>
      </c>
      <c r="Q45" s="50">
        <v>0</v>
      </c>
      <c r="R45" s="21">
        <f>P45</f>
        <v>177</v>
      </c>
      <c r="S45" s="21">
        <f>R45/1.18</f>
        <v>150</v>
      </c>
      <c r="T45" s="20">
        <v>0</v>
      </c>
      <c r="U45" s="51"/>
      <c r="V45" s="24" t="s">
        <v>47</v>
      </c>
      <c r="W45" s="24" t="s">
        <v>48</v>
      </c>
    </row>
    <row r="46" spans="1:23" ht="124.5">
      <c r="A46" s="25" t="s">
        <v>202</v>
      </c>
      <c r="B46" s="26" t="s">
        <v>203</v>
      </c>
      <c r="C46" s="52" t="s">
        <v>204</v>
      </c>
      <c r="D46" s="53">
        <v>6420050</v>
      </c>
      <c r="E46" s="25" t="s">
        <v>205</v>
      </c>
      <c r="F46" s="25">
        <v>355</v>
      </c>
      <c r="G46" s="25" t="s">
        <v>206</v>
      </c>
      <c r="H46" s="25" t="s">
        <v>207</v>
      </c>
      <c r="I46" s="54" t="s">
        <v>110</v>
      </c>
      <c r="J46" s="23" t="s">
        <v>111</v>
      </c>
      <c r="K46" s="27">
        <v>41275</v>
      </c>
      <c r="L46" s="27">
        <v>41306</v>
      </c>
      <c r="M46" s="29">
        <v>41639</v>
      </c>
      <c r="N46" s="25" t="s">
        <v>56</v>
      </c>
      <c r="O46" s="25" t="s">
        <v>57</v>
      </c>
      <c r="P46" s="47">
        <v>3018</v>
      </c>
      <c r="Q46" s="28">
        <v>0</v>
      </c>
      <c r="R46" s="42">
        <f>P46</f>
        <v>3018</v>
      </c>
      <c r="S46" s="42">
        <f>R46/1.18</f>
        <v>2557.627118644068</v>
      </c>
      <c r="T46" s="28">
        <v>0</v>
      </c>
      <c r="U46" s="25"/>
      <c r="V46" s="46" t="s">
        <v>100</v>
      </c>
      <c r="W46" s="99" t="s">
        <v>48</v>
      </c>
    </row>
    <row r="47" spans="1:23" ht="124.5">
      <c r="A47" s="25" t="s">
        <v>208</v>
      </c>
      <c r="B47" s="25" t="s">
        <v>209</v>
      </c>
      <c r="C47" s="52" t="s">
        <v>204</v>
      </c>
      <c r="D47" s="53">
        <v>6420050</v>
      </c>
      <c r="E47" s="25" t="s">
        <v>205</v>
      </c>
      <c r="F47" s="25">
        <v>355</v>
      </c>
      <c r="G47" s="25" t="s">
        <v>206</v>
      </c>
      <c r="H47" s="25" t="s">
        <v>109</v>
      </c>
      <c r="I47" s="54" t="s">
        <v>110</v>
      </c>
      <c r="J47" s="23" t="s">
        <v>111</v>
      </c>
      <c r="K47" s="27">
        <v>41275</v>
      </c>
      <c r="L47" s="27">
        <v>41275</v>
      </c>
      <c r="M47" s="27">
        <v>41639</v>
      </c>
      <c r="N47" s="17" t="s">
        <v>210</v>
      </c>
      <c r="O47" s="25" t="s">
        <v>57</v>
      </c>
      <c r="P47" s="28">
        <v>840</v>
      </c>
      <c r="Q47" s="28">
        <v>0</v>
      </c>
      <c r="R47" s="42">
        <f>P47</f>
        <v>840</v>
      </c>
      <c r="S47" s="42">
        <f>R47/1.18</f>
        <v>711.8644067796611</v>
      </c>
      <c r="T47" s="28">
        <v>0</v>
      </c>
      <c r="U47" s="25"/>
      <c r="V47" s="46" t="s">
        <v>47</v>
      </c>
      <c r="W47" s="99" t="s">
        <v>48</v>
      </c>
    </row>
    <row r="48" spans="1:23" ht="171">
      <c r="A48" s="25" t="s">
        <v>211</v>
      </c>
      <c r="B48" s="37" t="s">
        <v>212</v>
      </c>
      <c r="C48" s="25" t="s">
        <v>213</v>
      </c>
      <c r="D48" s="25">
        <v>7430020</v>
      </c>
      <c r="E48" s="55" t="s">
        <v>214</v>
      </c>
      <c r="F48" s="25">
        <v>364</v>
      </c>
      <c r="G48" s="25" t="s">
        <v>215</v>
      </c>
      <c r="H48" s="25">
        <v>4</v>
      </c>
      <c r="I48" s="25">
        <v>5401376000</v>
      </c>
      <c r="J48" s="25" t="s">
        <v>93</v>
      </c>
      <c r="K48" s="27">
        <v>41275</v>
      </c>
      <c r="L48" s="27">
        <v>41275</v>
      </c>
      <c r="M48" s="27">
        <v>41609</v>
      </c>
      <c r="N48" s="25" t="s">
        <v>45</v>
      </c>
      <c r="O48" s="25" t="s">
        <v>46</v>
      </c>
      <c r="P48" s="20">
        <v>108</v>
      </c>
      <c r="Q48" s="28">
        <v>0</v>
      </c>
      <c r="R48" s="42">
        <f>P48</f>
        <v>108</v>
      </c>
      <c r="S48" s="42">
        <f>R48/1.18</f>
        <v>91.52542372881356</v>
      </c>
      <c r="T48" s="28">
        <v>0</v>
      </c>
      <c r="U48" s="25"/>
      <c r="V48" s="46" t="s">
        <v>47</v>
      </c>
      <c r="W48" s="24" t="s">
        <v>48</v>
      </c>
    </row>
    <row r="49" spans="1:23" ht="78">
      <c r="A49" s="25" t="s">
        <v>216</v>
      </c>
      <c r="B49" s="56" t="s">
        <v>217</v>
      </c>
      <c r="C49" s="36" t="s">
        <v>218</v>
      </c>
      <c r="D49" s="36" t="s">
        <v>219</v>
      </c>
      <c r="E49" s="36" t="s">
        <v>220</v>
      </c>
      <c r="F49" s="36">
        <v>796</v>
      </c>
      <c r="G49" s="36" t="s">
        <v>221</v>
      </c>
      <c r="H49" s="36">
        <v>12</v>
      </c>
      <c r="I49" s="36">
        <v>5401376000</v>
      </c>
      <c r="J49" s="36" t="s">
        <v>222</v>
      </c>
      <c r="K49" s="27">
        <v>41275</v>
      </c>
      <c r="L49" s="27">
        <v>41275</v>
      </c>
      <c r="M49" s="27">
        <v>41639</v>
      </c>
      <c r="N49" s="36" t="s">
        <v>210</v>
      </c>
      <c r="O49" s="25" t="s">
        <v>57</v>
      </c>
      <c r="P49" s="57">
        <v>197</v>
      </c>
      <c r="Q49" s="42">
        <v>0</v>
      </c>
      <c r="R49" s="42">
        <v>196.7</v>
      </c>
      <c r="S49" s="42">
        <v>196.7</v>
      </c>
      <c r="T49" s="42">
        <v>0</v>
      </c>
      <c r="U49" s="36"/>
      <c r="V49" s="46" t="s">
        <v>47</v>
      </c>
      <c r="W49" s="24" t="s">
        <v>48</v>
      </c>
    </row>
    <row r="50" spans="1:23" ht="124.5">
      <c r="A50" s="25" t="s">
        <v>223</v>
      </c>
      <c r="B50" s="58" t="s">
        <v>224</v>
      </c>
      <c r="C50" s="59" t="s">
        <v>225</v>
      </c>
      <c r="D50" s="36">
        <v>7523060</v>
      </c>
      <c r="E50" s="36" t="s">
        <v>226</v>
      </c>
      <c r="F50" s="36">
        <v>356</v>
      </c>
      <c r="G50" s="36" t="s">
        <v>227</v>
      </c>
      <c r="H50" s="36" t="s">
        <v>227</v>
      </c>
      <c r="I50" s="36">
        <v>5401376000</v>
      </c>
      <c r="J50" s="36" t="s">
        <v>99</v>
      </c>
      <c r="K50" s="27">
        <v>41275</v>
      </c>
      <c r="L50" s="27">
        <v>41275</v>
      </c>
      <c r="M50" s="27">
        <v>41639</v>
      </c>
      <c r="N50" s="36" t="s">
        <v>45</v>
      </c>
      <c r="O50" s="36" t="s">
        <v>46</v>
      </c>
      <c r="P50" s="57">
        <v>183</v>
      </c>
      <c r="Q50" s="42">
        <v>0</v>
      </c>
      <c r="R50" s="57">
        <v>183</v>
      </c>
      <c r="S50" s="57">
        <v>183</v>
      </c>
      <c r="T50" s="42">
        <v>0</v>
      </c>
      <c r="U50" s="36"/>
      <c r="V50" s="46" t="s">
        <v>47</v>
      </c>
      <c r="W50" s="24" t="s">
        <v>48</v>
      </c>
    </row>
    <row r="51" spans="1:23" ht="78">
      <c r="A51" s="25" t="s">
        <v>228</v>
      </c>
      <c r="B51" s="56" t="s">
        <v>229</v>
      </c>
      <c r="C51" s="36" t="s">
        <v>230</v>
      </c>
      <c r="D51" s="36">
        <v>5239090</v>
      </c>
      <c r="E51" s="36" t="s">
        <v>231</v>
      </c>
      <c r="F51" s="36">
        <v>796</v>
      </c>
      <c r="G51" s="36" t="s">
        <v>221</v>
      </c>
      <c r="H51" s="36">
        <v>12</v>
      </c>
      <c r="I51" s="36">
        <v>5401376000</v>
      </c>
      <c r="J51" s="36" t="s">
        <v>99</v>
      </c>
      <c r="K51" s="27">
        <v>41275</v>
      </c>
      <c r="L51" s="27">
        <v>41275</v>
      </c>
      <c r="M51" s="27">
        <v>41639</v>
      </c>
      <c r="N51" s="36" t="s">
        <v>56</v>
      </c>
      <c r="O51" s="25" t="s">
        <v>57</v>
      </c>
      <c r="P51" s="20">
        <v>276.55</v>
      </c>
      <c r="Q51" s="42">
        <v>0</v>
      </c>
      <c r="R51" s="21">
        <f>P51</f>
        <v>276.55</v>
      </c>
      <c r="S51" s="21">
        <f>R51/1.18</f>
        <v>234.36440677966104</v>
      </c>
      <c r="T51" s="42">
        <v>0</v>
      </c>
      <c r="U51" s="36"/>
      <c r="V51" s="23" t="s">
        <v>232</v>
      </c>
      <c r="W51" s="24" t="s">
        <v>48</v>
      </c>
    </row>
    <row r="52" spans="1:23" ht="30.75">
      <c r="A52" s="25" t="s">
        <v>233</v>
      </c>
      <c r="B52" s="36" t="s">
        <v>234</v>
      </c>
      <c r="C52" s="52" t="s">
        <v>235</v>
      </c>
      <c r="D52" s="25">
        <v>7220039</v>
      </c>
      <c r="E52" s="25" t="s">
        <v>236</v>
      </c>
      <c r="F52" s="25">
        <v>364</v>
      </c>
      <c r="G52" s="25" t="s">
        <v>215</v>
      </c>
      <c r="H52" s="25">
        <v>4</v>
      </c>
      <c r="I52" s="54">
        <v>5401376000</v>
      </c>
      <c r="J52" s="23" t="s">
        <v>93</v>
      </c>
      <c r="K52" s="27">
        <v>41275</v>
      </c>
      <c r="L52" s="27">
        <v>41275</v>
      </c>
      <c r="M52" s="27">
        <v>41639</v>
      </c>
      <c r="N52" s="25" t="s">
        <v>45</v>
      </c>
      <c r="O52" s="25" t="s">
        <v>46</v>
      </c>
      <c r="P52" s="30">
        <v>260</v>
      </c>
      <c r="Q52" s="28">
        <v>0</v>
      </c>
      <c r="R52" s="21">
        <f>P52</f>
        <v>260</v>
      </c>
      <c r="S52" s="21">
        <f>R52/1.18</f>
        <v>220.33898305084747</v>
      </c>
      <c r="T52" s="28">
        <v>0</v>
      </c>
      <c r="U52" s="25"/>
      <c r="V52" s="46" t="s">
        <v>47</v>
      </c>
      <c r="W52" s="24" t="s">
        <v>48</v>
      </c>
    </row>
    <row r="53" spans="1:23" ht="46.5">
      <c r="A53" s="25" t="s">
        <v>237</v>
      </c>
      <c r="B53" s="36" t="s">
        <v>238</v>
      </c>
      <c r="C53" s="52" t="s">
        <v>235</v>
      </c>
      <c r="D53" s="25">
        <v>7220039</v>
      </c>
      <c r="E53" s="25" t="s">
        <v>236</v>
      </c>
      <c r="F53" s="25">
        <v>539</v>
      </c>
      <c r="G53" s="25" t="s">
        <v>239</v>
      </c>
      <c r="H53" s="25" t="s">
        <v>240</v>
      </c>
      <c r="I53" s="54">
        <v>5401376000</v>
      </c>
      <c r="J53" s="23" t="s">
        <v>93</v>
      </c>
      <c r="K53" s="27">
        <v>41275</v>
      </c>
      <c r="L53" s="27">
        <v>41275</v>
      </c>
      <c r="M53" s="27">
        <v>41639</v>
      </c>
      <c r="N53" s="25" t="s">
        <v>45</v>
      </c>
      <c r="O53" s="25" t="s">
        <v>46</v>
      </c>
      <c r="P53" s="20">
        <v>900</v>
      </c>
      <c r="Q53" s="28">
        <v>0</v>
      </c>
      <c r="R53" s="42">
        <f aca="true" t="shared" si="2" ref="R53:R68">P53</f>
        <v>900</v>
      </c>
      <c r="S53" s="42">
        <f aca="true" t="shared" si="3" ref="S53:S68">R53/1.18</f>
        <v>762.7118644067797</v>
      </c>
      <c r="T53" s="28">
        <v>0</v>
      </c>
      <c r="U53" s="25"/>
      <c r="V53" s="46" t="s">
        <v>47</v>
      </c>
      <c r="W53" s="24" t="s">
        <v>48</v>
      </c>
    </row>
    <row r="54" spans="1:23" ht="30.75">
      <c r="A54" s="25" t="s">
        <v>241</v>
      </c>
      <c r="B54" s="36" t="s">
        <v>242</v>
      </c>
      <c r="C54" s="52" t="s">
        <v>235</v>
      </c>
      <c r="D54" s="25">
        <v>7220039</v>
      </c>
      <c r="E54" s="25" t="s">
        <v>236</v>
      </c>
      <c r="F54" s="25">
        <v>364</v>
      </c>
      <c r="G54" s="25" t="s">
        <v>215</v>
      </c>
      <c r="H54" s="25" t="s">
        <v>109</v>
      </c>
      <c r="I54" s="54">
        <v>5401376000</v>
      </c>
      <c r="J54" s="23" t="s">
        <v>93</v>
      </c>
      <c r="K54" s="27">
        <v>41275</v>
      </c>
      <c r="L54" s="27">
        <v>41275</v>
      </c>
      <c r="M54" s="27">
        <v>41639</v>
      </c>
      <c r="N54" s="17" t="s">
        <v>45</v>
      </c>
      <c r="O54" s="25" t="s">
        <v>46</v>
      </c>
      <c r="P54" s="20">
        <v>900</v>
      </c>
      <c r="Q54" s="28">
        <v>0</v>
      </c>
      <c r="R54" s="42">
        <f t="shared" si="2"/>
        <v>900</v>
      </c>
      <c r="S54" s="42">
        <f t="shared" si="3"/>
        <v>762.7118644067797</v>
      </c>
      <c r="T54" s="28">
        <v>0</v>
      </c>
      <c r="U54" s="25"/>
      <c r="V54" s="46" t="s">
        <v>47</v>
      </c>
      <c r="W54" s="24" t="s">
        <v>48</v>
      </c>
    </row>
    <row r="55" spans="1:23" ht="46.5">
      <c r="A55" s="25" t="s">
        <v>243</v>
      </c>
      <c r="B55" s="36" t="s">
        <v>244</v>
      </c>
      <c r="C55" s="36" t="s">
        <v>235</v>
      </c>
      <c r="D55" s="36">
        <v>7260024</v>
      </c>
      <c r="E55" s="25" t="s">
        <v>236</v>
      </c>
      <c r="F55" s="25">
        <v>539</v>
      </c>
      <c r="G55" s="25" t="s">
        <v>239</v>
      </c>
      <c r="H55" s="25" t="s">
        <v>240</v>
      </c>
      <c r="I55" s="25">
        <v>5401376000</v>
      </c>
      <c r="J55" s="25" t="s">
        <v>245</v>
      </c>
      <c r="K55" s="27">
        <v>41275</v>
      </c>
      <c r="L55" s="27">
        <v>41275</v>
      </c>
      <c r="M55" s="27">
        <v>41426</v>
      </c>
      <c r="N55" s="25" t="s">
        <v>45</v>
      </c>
      <c r="O55" s="25" t="s">
        <v>46</v>
      </c>
      <c r="P55" s="20">
        <v>2081.8</v>
      </c>
      <c r="Q55" s="28">
        <v>0</v>
      </c>
      <c r="R55" s="42">
        <f t="shared" si="2"/>
        <v>2081.8</v>
      </c>
      <c r="S55" s="42">
        <f t="shared" si="3"/>
        <v>1764.2372881355934</v>
      </c>
      <c r="T55" s="28">
        <v>0</v>
      </c>
      <c r="U55" s="25"/>
      <c r="V55" s="46" t="s">
        <v>47</v>
      </c>
      <c r="W55" s="24" t="s">
        <v>48</v>
      </c>
    </row>
    <row r="56" spans="1:23" ht="46.5">
      <c r="A56" s="25" t="s">
        <v>246</v>
      </c>
      <c r="B56" s="36" t="s">
        <v>247</v>
      </c>
      <c r="C56" s="36" t="s">
        <v>235</v>
      </c>
      <c r="D56" s="36">
        <v>7260024</v>
      </c>
      <c r="E56" s="25" t="s">
        <v>236</v>
      </c>
      <c r="F56" s="25">
        <v>539</v>
      </c>
      <c r="G56" s="25" t="s">
        <v>239</v>
      </c>
      <c r="H56" s="25" t="s">
        <v>240</v>
      </c>
      <c r="I56" s="25">
        <v>5401376000</v>
      </c>
      <c r="J56" s="25" t="s">
        <v>245</v>
      </c>
      <c r="K56" s="27">
        <v>41275</v>
      </c>
      <c r="L56" s="27">
        <v>41275</v>
      </c>
      <c r="M56" s="27">
        <v>41426</v>
      </c>
      <c r="N56" s="25" t="s">
        <v>45</v>
      </c>
      <c r="O56" s="25" t="s">
        <v>46</v>
      </c>
      <c r="P56" s="20">
        <v>1427.2</v>
      </c>
      <c r="Q56" s="28">
        <v>0</v>
      </c>
      <c r="R56" s="42">
        <f t="shared" si="2"/>
        <v>1427.2</v>
      </c>
      <c r="S56" s="42">
        <f t="shared" si="3"/>
        <v>1209.491525423729</v>
      </c>
      <c r="T56" s="28">
        <v>0</v>
      </c>
      <c r="U56" s="25"/>
      <c r="V56" s="46" t="s">
        <v>47</v>
      </c>
      <c r="W56" s="24" t="s">
        <v>48</v>
      </c>
    </row>
    <row r="57" spans="1:23" ht="62.25">
      <c r="A57" s="25" t="s">
        <v>248</v>
      </c>
      <c r="B57" s="36" t="s">
        <v>249</v>
      </c>
      <c r="C57" s="36" t="s">
        <v>235</v>
      </c>
      <c r="D57" s="36">
        <v>7260024</v>
      </c>
      <c r="E57" s="25" t="s">
        <v>236</v>
      </c>
      <c r="F57" s="25">
        <v>539</v>
      </c>
      <c r="G57" s="25" t="s">
        <v>239</v>
      </c>
      <c r="H57" s="25" t="s">
        <v>240</v>
      </c>
      <c r="I57" s="25">
        <v>5401376000</v>
      </c>
      <c r="J57" s="25" t="s">
        <v>245</v>
      </c>
      <c r="K57" s="27">
        <v>41275</v>
      </c>
      <c r="L57" s="27">
        <v>41275</v>
      </c>
      <c r="M57" s="27">
        <v>41487</v>
      </c>
      <c r="N57" s="25" t="s">
        <v>45</v>
      </c>
      <c r="O57" s="25" t="s">
        <v>46</v>
      </c>
      <c r="P57" s="28">
        <v>5906</v>
      </c>
      <c r="Q57" s="28">
        <v>0</v>
      </c>
      <c r="R57" s="42">
        <f t="shared" si="2"/>
        <v>5906</v>
      </c>
      <c r="S57" s="42">
        <f t="shared" si="3"/>
        <v>5005.084745762712</v>
      </c>
      <c r="T57" s="28">
        <v>0</v>
      </c>
      <c r="U57" s="25"/>
      <c r="V57" s="46" t="s">
        <v>47</v>
      </c>
      <c r="W57" s="24" t="s">
        <v>48</v>
      </c>
    </row>
    <row r="58" spans="1:23" ht="46.5">
      <c r="A58" s="25" t="s">
        <v>250</v>
      </c>
      <c r="B58" s="36" t="s">
        <v>251</v>
      </c>
      <c r="C58" s="36" t="s">
        <v>235</v>
      </c>
      <c r="D58" s="36">
        <v>7260024</v>
      </c>
      <c r="E58" s="25" t="s">
        <v>236</v>
      </c>
      <c r="F58" s="25">
        <v>539</v>
      </c>
      <c r="G58" s="25" t="s">
        <v>239</v>
      </c>
      <c r="H58" s="25" t="s">
        <v>240</v>
      </c>
      <c r="I58" s="25">
        <v>5401376000</v>
      </c>
      <c r="J58" s="25" t="s">
        <v>245</v>
      </c>
      <c r="K58" s="27">
        <v>41275</v>
      </c>
      <c r="L58" s="27">
        <v>41275</v>
      </c>
      <c r="M58" s="27">
        <v>41487</v>
      </c>
      <c r="N58" s="25" t="s">
        <v>45</v>
      </c>
      <c r="O58" s="25" t="s">
        <v>46</v>
      </c>
      <c r="P58" s="20">
        <v>1052.4</v>
      </c>
      <c r="Q58" s="28">
        <v>0</v>
      </c>
      <c r="R58" s="42">
        <f t="shared" si="2"/>
        <v>1052.4</v>
      </c>
      <c r="S58" s="42">
        <f t="shared" si="3"/>
        <v>891.8644067796612</v>
      </c>
      <c r="T58" s="28">
        <v>0</v>
      </c>
      <c r="U58" s="25"/>
      <c r="V58" s="46" t="s">
        <v>47</v>
      </c>
      <c r="W58" s="24" t="s">
        <v>48</v>
      </c>
    </row>
    <row r="59" spans="1:23" ht="78">
      <c r="A59" s="25" t="s">
        <v>252</v>
      </c>
      <c r="B59" s="36" t="s">
        <v>253</v>
      </c>
      <c r="C59" s="36" t="s">
        <v>235</v>
      </c>
      <c r="D59" s="36">
        <v>7220034</v>
      </c>
      <c r="E59" s="25" t="s">
        <v>236</v>
      </c>
      <c r="F59" s="25">
        <v>364</v>
      </c>
      <c r="G59" s="25" t="s">
        <v>215</v>
      </c>
      <c r="H59" s="25" t="s">
        <v>109</v>
      </c>
      <c r="I59" s="25">
        <v>5401376000</v>
      </c>
      <c r="J59" s="25" t="s">
        <v>245</v>
      </c>
      <c r="K59" s="27">
        <v>41275</v>
      </c>
      <c r="L59" s="27">
        <v>41275</v>
      </c>
      <c r="M59" s="27">
        <v>41609</v>
      </c>
      <c r="N59" s="25" t="s">
        <v>45</v>
      </c>
      <c r="O59" s="25" t="s">
        <v>46</v>
      </c>
      <c r="P59" s="20">
        <v>2408.4</v>
      </c>
      <c r="Q59" s="28">
        <v>0</v>
      </c>
      <c r="R59" s="42">
        <f t="shared" si="2"/>
        <v>2408.4</v>
      </c>
      <c r="S59" s="42">
        <f t="shared" si="3"/>
        <v>2041.0169491525426</v>
      </c>
      <c r="T59" s="28">
        <v>0</v>
      </c>
      <c r="U59" s="25"/>
      <c r="V59" s="46" t="s">
        <v>47</v>
      </c>
      <c r="W59" s="24" t="s">
        <v>48</v>
      </c>
    </row>
    <row r="60" spans="1:23" ht="30.75">
      <c r="A60" s="25" t="s">
        <v>254</v>
      </c>
      <c r="B60" s="36" t="s">
        <v>255</v>
      </c>
      <c r="C60" s="36" t="s">
        <v>256</v>
      </c>
      <c r="D60" s="36">
        <v>6420019</v>
      </c>
      <c r="E60" s="36" t="s">
        <v>205</v>
      </c>
      <c r="F60" s="36">
        <v>257</v>
      </c>
      <c r="G60" s="36" t="s">
        <v>257</v>
      </c>
      <c r="H60" s="36" t="s">
        <v>109</v>
      </c>
      <c r="I60" s="36">
        <v>45286570000</v>
      </c>
      <c r="J60" s="36" t="s">
        <v>258</v>
      </c>
      <c r="K60" s="27">
        <v>41275</v>
      </c>
      <c r="L60" s="27">
        <v>41275</v>
      </c>
      <c r="M60" s="27">
        <v>41609</v>
      </c>
      <c r="N60" s="36" t="s">
        <v>45</v>
      </c>
      <c r="O60" s="36" t="s">
        <v>46</v>
      </c>
      <c r="P60" s="42">
        <v>335.12</v>
      </c>
      <c r="Q60" s="42">
        <v>0</v>
      </c>
      <c r="R60" s="42">
        <f t="shared" si="2"/>
        <v>335.12</v>
      </c>
      <c r="S60" s="42">
        <f t="shared" si="3"/>
        <v>284</v>
      </c>
      <c r="T60" s="42">
        <v>0</v>
      </c>
      <c r="U60" s="36"/>
      <c r="V60" s="46" t="s">
        <v>47</v>
      </c>
      <c r="W60" s="24" t="s">
        <v>48</v>
      </c>
    </row>
    <row r="61" spans="1:23" ht="30.75">
      <c r="A61" s="25" t="s">
        <v>259</v>
      </c>
      <c r="B61" s="45" t="s">
        <v>260</v>
      </c>
      <c r="C61" s="36" t="s">
        <v>204</v>
      </c>
      <c r="D61" s="36" t="s">
        <v>261</v>
      </c>
      <c r="E61" s="36" t="s">
        <v>205</v>
      </c>
      <c r="F61" s="36">
        <v>355</v>
      </c>
      <c r="G61" s="36" t="s">
        <v>206</v>
      </c>
      <c r="H61" s="36" t="s">
        <v>109</v>
      </c>
      <c r="I61" s="36">
        <v>45286570000</v>
      </c>
      <c r="J61" s="36" t="s">
        <v>258</v>
      </c>
      <c r="K61" s="27">
        <v>41275</v>
      </c>
      <c r="L61" s="27">
        <v>41275</v>
      </c>
      <c r="M61" s="27">
        <v>41609</v>
      </c>
      <c r="N61" s="36" t="s">
        <v>45</v>
      </c>
      <c r="O61" s="36" t="s">
        <v>46</v>
      </c>
      <c r="P61" s="42">
        <v>377.6</v>
      </c>
      <c r="Q61" s="42">
        <v>0</v>
      </c>
      <c r="R61" s="42">
        <f t="shared" si="2"/>
        <v>377.6</v>
      </c>
      <c r="S61" s="42">
        <f t="shared" si="3"/>
        <v>320.00000000000006</v>
      </c>
      <c r="T61" s="42">
        <v>0</v>
      </c>
      <c r="U61" s="36"/>
      <c r="V61" s="46" t="s">
        <v>47</v>
      </c>
      <c r="W61" s="24" t="s">
        <v>48</v>
      </c>
    </row>
    <row r="62" spans="1:23" ht="30.75">
      <c r="A62" s="25" t="s">
        <v>262</v>
      </c>
      <c r="B62" s="45" t="s">
        <v>260</v>
      </c>
      <c r="C62" s="36" t="s">
        <v>204</v>
      </c>
      <c r="D62" s="36" t="s">
        <v>261</v>
      </c>
      <c r="E62" s="36" t="s">
        <v>205</v>
      </c>
      <c r="F62" s="36">
        <v>355</v>
      </c>
      <c r="G62" s="36" t="s">
        <v>206</v>
      </c>
      <c r="H62" s="36" t="s">
        <v>109</v>
      </c>
      <c r="I62" s="36">
        <v>45286570000</v>
      </c>
      <c r="J62" s="36" t="s">
        <v>258</v>
      </c>
      <c r="K62" s="27">
        <v>41275</v>
      </c>
      <c r="L62" s="27">
        <v>41275</v>
      </c>
      <c r="M62" s="27">
        <v>41609</v>
      </c>
      <c r="N62" s="36" t="s">
        <v>45</v>
      </c>
      <c r="O62" s="36" t="s">
        <v>46</v>
      </c>
      <c r="P62" s="42">
        <v>141.6</v>
      </c>
      <c r="Q62" s="42">
        <v>0</v>
      </c>
      <c r="R62" s="42">
        <f t="shared" si="2"/>
        <v>141.6</v>
      </c>
      <c r="S62" s="42">
        <f t="shared" si="3"/>
        <v>120</v>
      </c>
      <c r="T62" s="42">
        <v>0</v>
      </c>
      <c r="U62" s="36"/>
      <c r="V62" s="46" t="s">
        <v>47</v>
      </c>
      <c r="W62" s="24" t="s">
        <v>48</v>
      </c>
    </row>
    <row r="63" spans="1:23" ht="30.75">
      <c r="A63" s="25" t="s">
        <v>263</v>
      </c>
      <c r="B63" s="36" t="s">
        <v>255</v>
      </c>
      <c r="C63" s="36" t="s">
        <v>256</v>
      </c>
      <c r="D63" s="36">
        <v>6420019</v>
      </c>
      <c r="E63" s="36" t="s">
        <v>205</v>
      </c>
      <c r="F63" s="36">
        <v>257</v>
      </c>
      <c r="G63" s="36" t="s">
        <v>257</v>
      </c>
      <c r="H63" s="36" t="s">
        <v>109</v>
      </c>
      <c r="I63" s="36">
        <v>45286570000</v>
      </c>
      <c r="J63" s="36" t="s">
        <v>258</v>
      </c>
      <c r="K63" s="27">
        <v>41275</v>
      </c>
      <c r="L63" s="27">
        <v>41275</v>
      </c>
      <c r="M63" s="27">
        <v>41609</v>
      </c>
      <c r="N63" s="36" t="s">
        <v>45</v>
      </c>
      <c r="O63" s="36" t="s">
        <v>46</v>
      </c>
      <c r="P63" s="42">
        <v>821.28</v>
      </c>
      <c r="Q63" s="42">
        <v>0</v>
      </c>
      <c r="R63" s="42">
        <f t="shared" si="2"/>
        <v>821.28</v>
      </c>
      <c r="S63" s="42">
        <f t="shared" si="3"/>
        <v>696</v>
      </c>
      <c r="T63" s="42">
        <v>0</v>
      </c>
      <c r="U63" s="36"/>
      <c r="V63" s="46" t="s">
        <v>47</v>
      </c>
      <c r="W63" s="24" t="s">
        <v>48</v>
      </c>
    </row>
    <row r="64" spans="1:23" ht="30.75">
      <c r="A64" s="25" t="s">
        <v>264</v>
      </c>
      <c r="B64" s="36" t="s">
        <v>255</v>
      </c>
      <c r="C64" s="36" t="s">
        <v>256</v>
      </c>
      <c r="D64" s="36">
        <v>6420019</v>
      </c>
      <c r="E64" s="36" t="s">
        <v>205</v>
      </c>
      <c r="F64" s="36">
        <v>257</v>
      </c>
      <c r="G64" s="36" t="s">
        <v>257</v>
      </c>
      <c r="H64" s="36" t="s">
        <v>109</v>
      </c>
      <c r="I64" s="36">
        <v>98401000000</v>
      </c>
      <c r="J64" s="36" t="s">
        <v>265</v>
      </c>
      <c r="K64" s="27">
        <v>41275</v>
      </c>
      <c r="L64" s="27">
        <v>41275</v>
      </c>
      <c r="M64" s="27">
        <v>41609</v>
      </c>
      <c r="N64" s="36" t="s">
        <v>45</v>
      </c>
      <c r="O64" s="36" t="s">
        <v>46</v>
      </c>
      <c r="P64" s="42">
        <v>424.8</v>
      </c>
      <c r="Q64" s="42">
        <v>0</v>
      </c>
      <c r="R64" s="42">
        <f t="shared" si="2"/>
        <v>424.8</v>
      </c>
      <c r="S64" s="42">
        <f t="shared" si="3"/>
        <v>360.00000000000006</v>
      </c>
      <c r="T64" s="42">
        <v>0</v>
      </c>
      <c r="U64" s="36"/>
      <c r="V64" s="46" t="s">
        <v>47</v>
      </c>
      <c r="W64" s="24" t="s">
        <v>48</v>
      </c>
    </row>
    <row r="65" spans="1:23" ht="30.75">
      <c r="A65" s="25" t="s">
        <v>266</v>
      </c>
      <c r="B65" s="36" t="s">
        <v>255</v>
      </c>
      <c r="C65" s="36" t="s">
        <v>256</v>
      </c>
      <c r="D65" s="36">
        <v>6420019</v>
      </c>
      <c r="E65" s="36" t="s">
        <v>205</v>
      </c>
      <c r="F65" s="36">
        <v>257</v>
      </c>
      <c r="G65" s="36" t="s">
        <v>257</v>
      </c>
      <c r="H65" s="36" t="s">
        <v>109</v>
      </c>
      <c r="I65" s="36">
        <v>5401376000</v>
      </c>
      <c r="J65" s="36" t="s">
        <v>93</v>
      </c>
      <c r="K65" s="27">
        <v>41275</v>
      </c>
      <c r="L65" s="27">
        <v>41275</v>
      </c>
      <c r="M65" s="27">
        <v>41609</v>
      </c>
      <c r="N65" s="36" t="s">
        <v>45</v>
      </c>
      <c r="O65" s="36" t="s">
        <v>46</v>
      </c>
      <c r="P65" s="42">
        <v>580.56</v>
      </c>
      <c r="Q65" s="42">
        <v>0</v>
      </c>
      <c r="R65" s="42">
        <f t="shared" si="2"/>
        <v>580.56</v>
      </c>
      <c r="S65" s="42">
        <f t="shared" si="3"/>
        <v>492</v>
      </c>
      <c r="T65" s="42">
        <v>0</v>
      </c>
      <c r="U65" s="36"/>
      <c r="V65" s="46" t="s">
        <v>47</v>
      </c>
      <c r="W65" s="24" t="s">
        <v>48</v>
      </c>
    </row>
    <row r="66" spans="1:23" ht="30.75">
      <c r="A66" s="25" t="s">
        <v>267</v>
      </c>
      <c r="B66" s="45" t="s">
        <v>260</v>
      </c>
      <c r="C66" s="36" t="s">
        <v>204</v>
      </c>
      <c r="D66" s="36" t="s">
        <v>261</v>
      </c>
      <c r="E66" s="36" t="s">
        <v>205</v>
      </c>
      <c r="F66" s="36">
        <v>355</v>
      </c>
      <c r="G66" s="36" t="s">
        <v>206</v>
      </c>
      <c r="H66" s="36" t="s">
        <v>109</v>
      </c>
      <c r="I66" s="36">
        <v>5401376000</v>
      </c>
      <c r="J66" s="36" t="s">
        <v>93</v>
      </c>
      <c r="K66" s="27">
        <v>41275</v>
      </c>
      <c r="L66" s="27">
        <v>41275</v>
      </c>
      <c r="M66" s="27">
        <v>41609</v>
      </c>
      <c r="N66" s="36" t="s">
        <v>45</v>
      </c>
      <c r="O66" s="36" t="s">
        <v>46</v>
      </c>
      <c r="P66" s="42">
        <v>472</v>
      </c>
      <c r="Q66" s="42">
        <v>0</v>
      </c>
      <c r="R66" s="42">
        <f t="shared" si="2"/>
        <v>472</v>
      </c>
      <c r="S66" s="42">
        <f t="shared" si="3"/>
        <v>400</v>
      </c>
      <c r="T66" s="42">
        <v>0</v>
      </c>
      <c r="U66" s="36"/>
      <c r="V66" s="46" t="s">
        <v>47</v>
      </c>
      <c r="W66" s="24" t="s">
        <v>48</v>
      </c>
    </row>
    <row r="67" spans="1:23" ht="30.75">
      <c r="A67" s="25" t="s">
        <v>268</v>
      </c>
      <c r="B67" s="36" t="s">
        <v>255</v>
      </c>
      <c r="C67" s="36" t="s">
        <v>256</v>
      </c>
      <c r="D67" s="36">
        <v>6420019</v>
      </c>
      <c r="E67" s="36" t="s">
        <v>205</v>
      </c>
      <c r="F67" s="36">
        <v>257</v>
      </c>
      <c r="G67" s="36" t="s">
        <v>257</v>
      </c>
      <c r="H67" s="36" t="s">
        <v>109</v>
      </c>
      <c r="I67" s="36">
        <v>5401376000</v>
      </c>
      <c r="J67" s="36" t="s">
        <v>93</v>
      </c>
      <c r="K67" s="27">
        <v>41275</v>
      </c>
      <c r="L67" s="27">
        <v>41275</v>
      </c>
      <c r="M67" s="27">
        <v>41609</v>
      </c>
      <c r="N67" s="36" t="s">
        <v>45</v>
      </c>
      <c r="O67" s="36" t="s">
        <v>46</v>
      </c>
      <c r="P67" s="42">
        <v>1203.6</v>
      </c>
      <c r="Q67" s="42">
        <v>0</v>
      </c>
      <c r="R67" s="42">
        <f t="shared" si="2"/>
        <v>1203.6</v>
      </c>
      <c r="S67" s="42">
        <f t="shared" si="3"/>
        <v>1020</v>
      </c>
      <c r="T67" s="42">
        <v>0</v>
      </c>
      <c r="U67" s="36"/>
      <c r="V67" s="46" t="s">
        <v>47</v>
      </c>
      <c r="W67" s="24" t="s">
        <v>48</v>
      </c>
    </row>
    <row r="68" spans="1:23" ht="30.75">
      <c r="A68" s="25" t="s">
        <v>269</v>
      </c>
      <c r="B68" s="36" t="s">
        <v>255</v>
      </c>
      <c r="C68" s="36" t="s">
        <v>256</v>
      </c>
      <c r="D68" s="36">
        <v>6420019</v>
      </c>
      <c r="E68" s="36" t="s">
        <v>205</v>
      </c>
      <c r="F68" s="36">
        <v>257</v>
      </c>
      <c r="G68" s="36" t="s">
        <v>257</v>
      </c>
      <c r="H68" s="36" t="s">
        <v>109</v>
      </c>
      <c r="I68" s="36">
        <v>44401000000</v>
      </c>
      <c r="J68" s="36" t="s">
        <v>270</v>
      </c>
      <c r="K68" s="27">
        <v>41275</v>
      </c>
      <c r="L68" s="27">
        <v>41275</v>
      </c>
      <c r="M68" s="27">
        <v>41609</v>
      </c>
      <c r="N68" s="36" t="s">
        <v>45</v>
      </c>
      <c r="O68" s="36" t="s">
        <v>46</v>
      </c>
      <c r="P68" s="42">
        <v>760.51</v>
      </c>
      <c r="Q68" s="42">
        <v>0</v>
      </c>
      <c r="R68" s="42">
        <f t="shared" si="2"/>
        <v>760.51</v>
      </c>
      <c r="S68" s="42">
        <f t="shared" si="3"/>
        <v>644.5</v>
      </c>
      <c r="T68" s="42">
        <v>0</v>
      </c>
      <c r="U68" s="36"/>
      <c r="V68" s="46" t="s">
        <v>47</v>
      </c>
      <c r="W68" s="24" t="s">
        <v>48</v>
      </c>
    </row>
    <row r="69" spans="1:23" ht="62.25">
      <c r="A69" s="25" t="s">
        <v>271</v>
      </c>
      <c r="B69" s="25" t="s">
        <v>272</v>
      </c>
      <c r="C69" s="25">
        <v>60</v>
      </c>
      <c r="D69" s="25">
        <v>6022000</v>
      </c>
      <c r="E69" s="25" t="s">
        <v>273</v>
      </c>
      <c r="F69" s="25">
        <v>384</v>
      </c>
      <c r="G69" s="25" t="s">
        <v>274</v>
      </c>
      <c r="H69" s="60">
        <v>420</v>
      </c>
      <c r="I69" s="25" t="s">
        <v>275</v>
      </c>
      <c r="J69" s="25" t="s">
        <v>276</v>
      </c>
      <c r="K69" s="29">
        <v>41275</v>
      </c>
      <c r="L69" s="29">
        <v>41275</v>
      </c>
      <c r="M69" s="29">
        <v>41639</v>
      </c>
      <c r="N69" s="25" t="s">
        <v>45</v>
      </c>
      <c r="O69" s="25" t="s">
        <v>46</v>
      </c>
      <c r="P69" s="28">
        <v>420</v>
      </c>
      <c r="Q69" s="28">
        <v>0</v>
      </c>
      <c r="R69" s="28">
        <v>420</v>
      </c>
      <c r="S69" s="28">
        <v>420</v>
      </c>
      <c r="T69" s="28">
        <v>0</v>
      </c>
      <c r="U69" s="25"/>
      <c r="V69" s="46" t="s">
        <v>47</v>
      </c>
      <c r="W69" s="24" t="s">
        <v>48</v>
      </c>
    </row>
    <row r="70" spans="1:23" ht="62.25">
      <c r="A70" s="25" t="s">
        <v>277</v>
      </c>
      <c r="B70" s="25" t="s">
        <v>272</v>
      </c>
      <c r="C70" s="25">
        <v>60</v>
      </c>
      <c r="D70" s="25">
        <v>6022000</v>
      </c>
      <c r="E70" s="25" t="s">
        <v>273</v>
      </c>
      <c r="F70" s="25">
        <v>384</v>
      </c>
      <c r="G70" s="25" t="s">
        <v>274</v>
      </c>
      <c r="H70" s="60">
        <v>420</v>
      </c>
      <c r="I70" s="25" t="s">
        <v>275</v>
      </c>
      <c r="J70" s="25" t="s">
        <v>276</v>
      </c>
      <c r="K70" s="29">
        <v>41275</v>
      </c>
      <c r="L70" s="29">
        <v>41275</v>
      </c>
      <c r="M70" s="29">
        <v>41639</v>
      </c>
      <c r="N70" s="25" t="s">
        <v>45</v>
      </c>
      <c r="O70" s="25" t="s">
        <v>46</v>
      </c>
      <c r="P70" s="28">
        <v>420</v>
      </c>
      <c r="Q70" s="28">
        <v>0</v>
      </c>
      <c r="R70" s="28">
        <v>420</v>
      </c>
      <c r="S70" s="28">
        <v>420</v>
      </c>
      <c r="T70" s="28">
        <v>0</v>
      </c>
      <c r="U70" s="25"/>
      <c r="V70" s="46" t="s">
        <v>47</v>
      </c>
      <c r="W70" s="24" t="s">
        <v>48</v>
      </c>
    </row>
    <row r="71" spans="1:23" ht="62.25">
      <c r="A71" s="113" t="s">
        <v>278</v>
      </c>
      <c r="B71" s="25" t="s">
        <v>272</v>
      </c>
      <c r="C71" s="25">
        <v>60</v>
      </c>
      <c r="D71" s="25">
        <v>6022000</v>
      </c>
      <c r="E71" s="25" t="s">
        <v>273</v>
      </c>
      <c r="F71" s="25">
        <v>384</v>
      </c>
      <c r="G71" s="25" t="s">
        <v>274</v>
      </c>
      <c r="H71" s="60">
        <v>414</v>
      </c>
      <c r="I71" s="25">
        <v>10401000000</v>
      </c>
      <c r="J71" s="25" t="s">
        <v>279</v>
      </c>
      <c r="K71" s="29">
        <v>41275</v>
      </c>
      <c r="L71" s="29">
        <v>41275</v>
      </c>
      <c r="M71" s="29">
        <v>41639</v>
      </c>
      <c r="N71" s="25" t="s">
        <v>45</v>
      </c>
      <c r="O71" s="25" t="s">
        <v>46</v>
      </c>
      <c r="P71" s="30">
        <v>420</v>
      </c>
      <c r="Q71" s="28">
        <v>0</v>
      </c>
      <c r="R71" s="30">
        <v>420</v>
      </c>
      <c r="S71" s="30">
        <v>420</v>
      </c>
      <c r="T71" s="28">
        <v>0</v>
      </c>
      <c r="U71" s="25"/>
      <c r="V71" s="46" t="s">
        <v>47</v>
      </c>
      <c r="W71" s="24" t="s">
        <v>48</v>
      </c>
    </row>
    <row r="72" spans="1:23" ht="46.5">
      <c r="A72" s="113" t="s">
        <v>280</v>
      </c>
      <c r="B72" s="25" t="s">
        <v>281</v>
      </c>
      <c r="C72" s="25">
        <v>64</v>
      </c>
      <c r="D72" s="25">
        <v>6411090</v>
      </c>
      <c r="E72" s="25" t="s">
        <v>273</v>
      </c>
      <c r="F72" s="25">
        <v>384</v>
      </c>
      <c r="G72" s="25" t="s">
        <v>274</v>
      </c>
      <c r="H72" s="60">
        <v>245</v>
      </c>
      <c r="I72" s="25">
        <v>45268592000</v>
      </c>
      <c r="J72" s="25" t="s">
        <v>282</v>
      </c>
      <c r="K72" s="29">
        <v>41275</v>
      </c>
      <c r="L72" s="29">
        <v>41275</v>
      </c>
      <c r="M72" s="29">
        <v>41486</v>
      </c>
      <c r="N72" s="25" t="s">
        <v>45</v>
      </c>
      <c r="O72" s="25" t="s">
        <v>46</v>
      </c>
      <c r="P72" s="28">
        <v>245</v>
      </c>
      <c r="Q72" s="28">
        <v>0</v>
      </c>
      <c r="R72" s="28">
        <v>245</v>
      </c>
      <c r="S72" s="28">
        <v>245</v>
      </c>
      <c r="T72" s="28">
        <v>0</v>
      </c>
      <c r="U72" s="25"/>
      <c r="V72" s="46" t="s">
        <v>47</v>
      </c>
      <c r="W72" s="94" t="s">
        <v>48</v>
      </c>
    </row>
    <row r="73" spans="1:23" ht="46.5">
      <c r="A73" s="113" t="s">
        <v>283</v>
      </c>
      <c r="B73" s="36" t="s">
        <v>284</v>
      </c>
      <c r="C73" s="36">
        <v>74</v>
      </c>
      <c r="D73" s="36">
        <v>7414010</v>
      </c>
      <c r="E73" s="36" t="s">
        <v>273</v>
      </c>
      <c r="F73" s="36">
        <v>384</v>
      </c>
      <c r="G73" s="36" t="s">
        <v>274</v>
      </c>
      <c r="H73" s="61">
        <v>1200</v>
      </c>
      <c r="I73" s="25">
        <v>45268592000</v>
      </c>
      <c r="J73" s="25" t="s">
        <v>282</v>
      </c>
      <c r="K73" s="29">
        <v>41275</v>
      </c>
      <c r="L73" s="29">
        <v>41275</v>
      </c>
      <c r="M73" s="29">
        <v>41639</v>
      </c>
      <c r="N73" s="36" t="s">
        <v>45</v>
      </c>
      <c r="O73" s="36" t="s">
        <v>46</v>
      </c>
      <c r="P73" s="28">
        <v>1200</v>
      </c>
      <c r="Q73" s="42">
        <v>0</v>
      </c>
      <c r="R73" s="42">
        <v>1200</v>
      </c>
      <c r="S73" s="42">
        <v>1200</v>
      </c>
      <c r="T73" s="42">
        <v>0</v>
      </c>
      <c r="U73" s="62"/>
      <c r="V73" s="46" t="s">
        <v>47</v>
      </c>
      <c r="W73" s="94" t="s">
        <v>48</v>
      </c>
    </row>
    <row r="74" spans="1:23" ht="46.5">
      <c r="A74" s="113" t="s">
        <v>285</v>
      </c>
      <c r="B74" s="36" t="s">
        <v>286</v>
      </c>
      <c r="C74" s="36">
        <v>74</v>
      </c>
      <c r="D74" s="36">
        <v>7493000</v>
      </c>
      <c r="E74" s="36" t="s">
        <v>273</v>
      </c>
      <c r="F74" s="36">
        <v>384</v>
      </c>
      <c r="G74" s="36" t="s">
        <v>274</v>
      </c>
      <c r="H74" s="61">
        <v>180</v>
      </c>
      <c r="I74" s="36" t="s">
        <v>287</v>
      </c>
      <c r="J74" s="36" t="s">
        <v>288</v>
      </c>
      <c r="K74" s="29">
        <v>41275</v>
      </c>
      <c r="L74" s="29">
        <v>41275</v>
      </c>
      <c r="M74" s="29">
        <v>41639</v>
      </c>
      <c r="N74" s="36" t="s">
        <v>45</v>
      </c>
      <c r="O74" s="36" t="s">
        <v>46</v>
      </c>
      <c r="P74" s="57">
        <v>159</v>
      </c>
      <c r="Q74" s="42">
        <v>0</v>
      </c>
      <c r="R74" s="42">
        <v>180</v>
      </c>
      <c r="S74" s="42">
        <v>180</v>
      </c>
      <c r="T74" s="42">
        <v>0</v>
      </c>
      <c r="U74" s="62"/>
      <c r="V74" s="46" t="s">
        <v>47</v>
      </c>
      <c r="W74" s="94" t="s">
        <v>48</v>
      </c>
    </row>
    <row r="75" spans="1:23" ht="62.25">
      <c r="A75" s="113" t="s">
        <v>289</v>
      </c>
      <c r="B75" s="36" t="s">
        <v>286</v>
      </c>
      <c r="C75" s="36">
        <v>74</v>
      </c>
      <c r="D75" s="36">
        <v>7493000</v>
      </c>
      <c r="E75" s="36" t="s">
        <v>273</v>
      </c>
      <c r="F75" s="36">
        <v>384</v>
      </c>
      <c r="G75" s="36" t="s">
        <v>274</v>
      </c>
      <c r="H75" s="61">
        <v>260.4</v>
      </c>
      <c r="I75" s="25">
        <v>98401000000</v>
      </c>
      <c r="J75" s="25" t="s">
        <v>290</v>
      </c>
      <c r="K75" s="29">
        <v>41275</v>
      </c>
      <c r="L75" s="29">
        <v>41275</v>
      </c>
      <c r="M75" s="29">
        <v>41639</v>
      </c>
      <c r="N75" s="36" t="s">
        <v>45</v>
      </c>
      <c r="O75" s="36" t="s">
        <v>46</v>
      </c>
      <c r="P75" s="57">
        <v>260</v>
      </c>
      <c r="Q75" s="42">
        <v>0</v>
      </c>
      <c r="R75" s="42">
        <v>260.4</v>
      </c>
      <c r="S75" s="42">
        <v>260.4</v>
      </c>
      <c r="T75" s="42">
        <v>0</v>
      </c>
      <c r="U75" s="62"/>
      <c r="V75" s="46" t="s">
        <v>47</v>
      </c>
      <c r="W75" s="94" t="s">
        <v>48</v>
      </c>
    </row>
    <row r="76" spans="1:23" ht="62.25">
      <c r="A76" s="113" t="s">
        <v>291</v>
      </c>
      <c r="B76" s="36" t="s">
        <v>272</v>
      </c>
      <c r="C76" s="36">
        <v>60</v>
      </c>
      <c r="D76" s="36">
        <v>6022000</v>
      </c>
      <c r="E76" s="36" t="s">
        <v>273</v>
      </c>
      <c r="F76" s="36">
        <v>384</v>
      </c>
      <c r="G76" s="36" t="s">
        <v>274</v>
      </c>
      <c r="H76" s="61">
        <v>524.4</v>
      </c>
      <c r="I76" s="36">
        <v>45268592000</v>
      </c>
      <c r="J76" s="36" t="s">
        <v>282</v>
      </c>
      <c r="K76" s="29">
        <v>41275</v>
      </c>
      <c r="L76" s="29">
        <v>41275</v>
      </c>
      <c r="M76" s="29">
        <v>41639</v>
      </c>
      <c r="N76" s="36" t="s">
        <v>45</v>
      </c>
      <c r="O76" s="36" t="s">
        <v>46</v>
      </c>
      <c r="P76" s="57">
        <v>523.8</v>
      </c>
      <c r="Q76" s="42">
        <v>0</v>
      </c>
      <c r="R76" s="42">
        <v>524.4</v>
      </c>
      <c r="S76" s="42">
        <v>524.4</v>
      </c>
      <c r="T76" s="42">
        <v>0</v>
      </c>
      <c r="U76" s="36"/>
      <c r="V76" s="46" t="s">
        <v>47</v>
      </c>
      <c r="W76" s="94" t="s">
        <v>48</v>
      </c>
    </row>
    <row r="77" spans="1:23" ht="62.25">
      <c r="A77" s="113" t="s">
        <v>292</v>
      </c>
      <c r="B77" s="36" t="s">
        <v>272</v>
      </c>
      <c r="C77" s="36">
        <v>60</v>
      </c>
      <c r="D77" s="36">
        <v>6022000</v>
      </c>
      <c r="E77" s="36" t="s">
        <v>273</v>
      </c>
      <c r="F77" s="36">
        <v>384</v>
      </c>
      <c r="G77" s="36" t="s">
        <v>274</v>
      </c>
      <c r="H77" s="61">
        <v>477.6</v>
      </c>
      <c r="I77" s="36">
        <v>45268592000</v>
      </c>
      <c r="J77" s="36" t="s">
        <v>282</v>
      </c>
      <c r="K77" s="29">
        <v>41275</v>
      </c>
      <c r="L77" s="29">
        <v>41275</v>
      </c>
      <c r="M77" s="29">
        <v>41457</v>
      </c>
      <c r="N77" s="36" t="s">
        <v>45</v>
      </c>
      <c r="O77" s="36" t="s">
        <v>46</v>
      </c>
      <c r="P77" s="57">
        <v>477.6</v>
      </c>
      <c r="Q77" s="42">
        <v>0</v>
      </c>
      <c r="R77" s="42">
        <v>477.6</v>
      </c>
      <c r="S77" s="42">
        <v>477.6</v>
      </c>
      <c r="T77" s="42">
        <v>0</v>
      </c>
      <c r="U77" s="62"/>
      <c r="V77" s="46" t="s">
        <v>47</v>
      </c>
      <c r="W77" s="94" t="s">
        <v>48</v>
      </c>
    </row>
    <row r="78" spans="1:23" ht="46.5">
      <c r="A78" s="113" t="s">
        <v>293</v>
      </c>
      <c r="B78" s="36" t="s">
        <v>286</v>
      </c>
      <c r="C78" s="36">
        <v>74</v>
      </c>
      <c r="D78" s="36">
        <v>7493000</v>
      </c>
      <c r="E78" s="36" t="s">
        <v>273</v>
      </c>
      <c r="F78" s="36">
        <v>384</v>
      </c>
      <c r="G78" s="36" t="s">
        <v>274</v>
      </c>
      <c r="H78" s="61">
        <v>138</v>
      </c>
      <c r="I78" s="36">
        <v>45268592000</v>
      </c>
      <c r="J78" s="36" t="s">
        <v>282</v>
      </c>
      <c r="K78" s="29">
        <v>41275</v>
      </c>
      <c r="L78" s="29">
        <v>41275</v>
      </c>
      <c r="M78" s="29">
        <v>41456</v>
      </c>
      <c r="N78" s="36" t="s">
        <v>45</v>
      </c>
      <c r="O78" s="36" t="s">
        <v>46</v>
      </c>
      <c r="P78" s="57">
        <v>138</v>
      </c>
      <c r="Q78" s="42">
        <v>0</v>
      </c>
      <c r="R78" s="42">
        <v>138</v>
      </c>
      <c r="S78" s="42">
        <v>138</v>
      </c>
      <c r="T78" s="42">
        <v>0</v>
      </c>
      <c r="U78" s="62"/>
      <c r="V78" s="46" t="s">
        <v>47</v>
      </c>
      <c r="W78" s="94" t="s">
        <v>48</v>
      </c>
    </row>
    <row r="79" spans="1:23" ht="62.25">
      <c r="A79" s="113" t="s">
        <v>294</v>
      </c>
      <c r="B79" s="36" t="s">
        <v>295</v>
      </c>
      <c r="C79" s="36">
        <v>74</v>
      </c>
      <c r="D79" s="36" t="s">
        <v>296</v>
      </c>
      <c r="E79" s="36" t="s">
        <v>273</v>
      </c>
      <c r="F79" s="36">
        <v>384</v>
      </c>
      <c r="G79" s="36" t="s">
        <v>274</v>
      </c>
      <c r="H79" s="61">
        <v>678</v>
      </c>
      <c r="I79" s="36">
        <v>45268592000</v>
      </c>
      <c r="J79" s="36" t="s">
        <v>297</v>
      </c>
      <c r="K79" s="29">
        <v>41275</v>
      </c>
      <c r="L79" s="29">
        <v>41275</v>
      </c>
      <c r="M79" s="29">
        <v>41639</v>
      </c>
      <c r="N79" s="36" t="s">
        <v>45</v>
      </c>
      <c r="O79" s="36" t="s">
        <v>46</v>
      </c>
      <c r="P79" s="57">
        <v>113</v>
      </c>
      <c r="Q79" s="42">
        <v>0</v>
      </c>
      <c r="R79" s="42">
        <v>678</v>
      </c>
      <c r="S79" s="42">
        <v>678</v>
      </c>
      <c r="T79" s="42">
        <v>0</v>
      </c>
      <c r="U79" s="62"/>
      <c r="V79" s="46" t="s">
        <v>47</v>
      </c>
      <c r="W79" s="94" t="s">
        <v>48</v>
      </c>
    </row>
    <row r="80" spans="1:23" ht="62.25">
      <c r="A80" s="113" t="s">
        <v>298</v>
      </c>
      <c r="B80" s="36" t="s">
        <v>299</v>
      </c>
      <c r="C80" s="36" t="s">
        <v>300</v>
      </c>
      <c r="D80" s="36">
        <v>8040020</v>
      </c>
      <c r="E80" s="36" t="s">
        <v>273</v>
      </c>
      <c r="F80" s="36">
        <v>384</v>
      </c>
      <c r="G80" s="36" t="s">
        <v>274</v>
      </c>
      <c r="H80" s="61">
        <v>2802.3</v>
      </c>
      <c r="I80" s="25" t="s">
        <v>275</v>
      </c>
      <c r="J80" s="25" t="s">
        <v>276</v>
      </c>
      <c r="K80" s="29">
        <v>41275</v>
      </c>
      <c r="L80" s="29">
        <v>41275</v>
      </c>
      <c r="M80" s="29">
        <v>41639</v>
      </c>
      <c r="N80" s="36" t="s">
        <v>301</v>
      </c>
      <c r="O80" s="36" t="s">
        <v>46</v>
      </c>
      <c r="P80" s="57">
        <v>2844</v>
      </c>
      <c r="Q80" s="42">
        <v>0</v>
      </c>
      <c r="R80" s="57">
        <v>2844</v>
      </c>
      <c r="S80" s="57">
        <v>2844</v>
      </c>
      <c r="T80" s="42">
        <v>0</v>
      </c>
      <c r="U80" s="62"/>
      <c r="V80" s="46" t="s">
        <v>47</v>
      </c>
      <c r="W80" s="94" t="s">
        <v>48</v>
      </c>
    </row>
    <row r="81" spans="1:23" ht="46.5">
      <c r="A81" s="113" t="s">
        <v>302</v>
      </c>
      <c r="B81" s="63" t="s">
        <v>303</v>
      </c>
      <c r="C81" s="36" t="s">
        <v>304</v>
      </c>
      <c r="D81" s="36">
        <v>6613</v>
      </c>
      <c r="E81" s="64" t="s">
        <v>305</v>
      </c>
      <c r="F81" s="36">
        <v>384</v>
      </c>
      <c r="G81" s="36" t="s">
        <v>306</v>
      </c>
      <c r="H81" s="65">
        <v>1149.99449158</v>
      </c>
      <c r="I81" s="66" t="s">
        <v>92</v>
      </c>
      <c r="J81" s="36" t="s">
        <v>78</v>
      </c>
      <c r="K81" s="67">
        <v>41275</v>
      </c>
      <c r="L81" s="67">
        <v>41275</v>
      </c>
      <c r="M81" s="67">
        <v>41608</v>
      </c>
      <c r="N81" s="36" t="s">
        <v>56</v>
      </c>
      <c r="O81" s="25" t="s">
        <v>57</v>
      </c>
      <c r="P81" s="57">
        <v>376.36183</v>
      </c>
      <c r="Q81" s="42">
        <v>0</v>
      </c>
      <c r="R81" s="57">
        <v>376.36183</v>
      </c>
      <c r="S81" s="57">
        <v>376.36183</v>
      </c>
      <c r="T81" s="42">
        <v>0</v>
      </c>
      <c r="U81" s="36" t="s">
        <v>307</v>
      </c>
      <c r="V81" s="46" t="s">
        <v>47</v>
      </c>
      <c r="W81" s="17" t="s">
        <v>48</v>
      </c>
    </row>
    <row r="82" spans="1:23" ht="62.25">
      <c r="A82" s="113" t="s">
        <v>308</v>
      </c>
      <c r="B82" s="63" t="s">
        <v>309</v>
      </c>
      <c r="C82" s="36" t="s">
        <v>304</v>
      </c>
      <c r="D82" s="36">
        <v>6613</v>
      </c>
      <c r="E82" s="64" t="s">
        <v>305</v>
      </c>
      <c r="F82" s="36">
        <v>384</v>
      </c>
      <c r="G82" s="36" t="s">
        <v>306</v>
      </c>
      <c r="H82" s="65">
        <v>5399.225794276723</v>
      </c>
      <c r="I82" s="66" t="s">
        <v>92</v>
      </c>
      <c r="J82" s="36" t="s">
        <v>78</v>
      </c>
      <c r="K82" s="67">
        <v>41275</v>
      </c>
      <c r="L82" s="67">
        <v>41275</v>
      </c>
      <c r="M82" s="67">
        <v>41608</v>
      </c>
      <c r="N82" s="36" t="s">
        <v>56</v>
      </c>
      <c r="O82" s="25" t="s">
        <v>57</v>
      </c>
      <c r="P82" s="57">
        <v>1478.5756</v>
      </c>
      <c r="Q82" s="42">
        <v>0</v>
      </c>
      <c r="R82" s="57">
        <v>1478.5756</v>
      </c>
      <c r="S82" s="57">
        <v>1478.5756</v>
      </c>
      <c r="T82" s="42">
        <v>0</v>
      </c>
      <c r="U82" s="36" t="s">
        <v>307</v>
      </c>
      <c r="V82" s="46" t="s">
        <v>47</v>
      </c>
      <c r="W82" s="17" t="s">
        <v>48</v>
      </c>
    </row>
    <row r="83" spans="1:23" ht="62.25">
      <c r="A83" s="113" t="s">
        <v>310</v>
      </c>
      <c r="B83" s="63" t="s">
        <v>311</v>
      </c>
      <c r="C83" s="36" t="s">
        <v>304</v>
      </c>
      <c r="D83" s="36">
        <v>6613</v>
      </c>
      <c r="E83" s="64" t="s">
        <v>305</v>
      </c>
      <c r="F83" s="36">
        <v>384</v>
      </c>
      <c r="G83" s="36" t="s">
        <v>306</v>
      </c>
      <c r="H83" s="65">
        <v>325.499</v>
      </c>
      <c r="I83" s="66" t="s">
        <v>92</v>
      </c>
      <c r="J83" s="36" t="s">
        <v>78</v>
      </c>
      <c r="K83" s="67">
        <v>41275</v>
      </c>
      <c r="L83" s="67">
        <v>41275</v>
      </c>
      <c r="M83" s="67">
        <v>41609</v>
      </c>
      <c r="N83" s="36" t="s">
        <v>56</v>
      </c>
      <c r="O83" s="25" t="s">
        <v>57</v>
      </c>
      <c r="P83" s="57">
        <v>110.36864</v>
      </c>
      <c r="Q83" s="42">
        <v>0</v>
      </c>
      <c r="R83" s="57">
        <v>110.36864</v>
      </c>
      <c r="S83" s="57">
        <v>110.36864</v>
      </c>
      <c r="T83" s="42">
        <v>0</v>
      </c>
      <c r="U83" s="36" t="s">
        <v>307</v>
      </c>
      <c r="V83" s="46" t="s">
        <v>47</v>
      </c>
      <c r="W83" s="17" t="s">
        <v>48</v>
      </c>
    </row>
    <row r="84" spans="1:23" ht="62.25">
      <c r="A84" s="113" t="s">
        <v>312</v>
      </c>
      <c r="B84" s="68" t="s">
        <v>313</v>
      </c>
      <c r="C84" s="25" t="s">
        <v>314</v>
      </c>
      <c r="D84" s="25">
        <v>5020000</v>
      </c>
      <c r="E84" s="68" t="s">
        <v>315</v>
      </c>
      <c r="F84" s="68">
        <v>796</v>
      </c>
      <c r="G84" s="68" t="s">
        <v>150</v>
      </c>
      <c r="H84" s="25" t="s">
        <v>316</v>
      </c>
      <c r="I84" s="25">
        <v>45286570</v>
      </c>
      <c r="J84" s="68" t="s">
        <v>317</v>
      </c>
      <c r="K84" s="19">
        <v>41275</v>
      </c>
      <c r="L84" s="19">
        <v>41275</v>
      </c>
      <c r="M84" s="67">
        <v>41609</v>
      </c>
      <c r="N84" s="36" t="s">
        <v>45</v>
      </c>
      <c r="O84" s="36" t="s">
        <v>46</v>
      </c>
      <c r="P84" s="20">
        <v>110</v>
      </c>
      <c r="Q84" s="28">
        <v>0</v>
      </c>
      <c r="R84" s="21">
        <f>P84</f>
        <v>110</v>
      </c>
      <c r="S84" s="21">
        <f>R84/1.18</f>
        <v>93.22033898305085</v>
      </c>
      <c r="T84" s="28">
        <v>0</v>
      </c>
      <c r="U84" s="68"/>
      <c r="V84" s="46" t="s">
        <v>47</v>
      </c>
      <c r="W84" s="24" t="s">
        <v>48</v>
      </c>
    </row>
    <row r="85" spans="1:23" ht="78">
      <c r="A85" s="113" t="s">
        <v>318</v>
      </c>
      <c r="B85" s="68" t="s">
        <v>319</v>
      </c>
      <c r="C85" s="25" t="s">
        <v>320</v>
      </c>
      <c r="D85" s="25">
        <v>8510000</v>
      </c>
      <c r="E85" s="69" t="s">
        <v>321</v>
      </c>
      <c r="F85" s="68" t="s">
        <v>322</v>
      </c>
      <c r="G85" s="68" t="s">
        <v>118</v>
      </c>
      <c r="H85" s="25" t="s">
        <v>323</v>
      </c>
      <c r="I85" s="25">
        <v>45286570</v>
      </c>
      <c r="J85" s="68" t="s">
        <v>317</v>
      </c>
      <c r="K85" s="19">
        <v>41275</v>
      </c>
      <c r="L85" s="19">
        <v>41275</v>
      </c>
      <c r="M85" s="67">
        <v>41609</v>
      </c>
      <c r="N85" s="36" t="s">
        <v>45</v>
      </c>
      <c r="O85" s="36" t="s">
        <v>46</v>
      </c>
      <c r="P85" s="20">
        <v>216</v>
      </c>
      <c r="Q85" s="42">
        <v>0</v>
      </c>
      <c r="R85" s="20">
        <v>216</v>
      </c>
      <c r="S85" s="20">
        <v>216</v>
      </c>
      <c r="T85" s="28">
        <v>0</v>
      </c>
      <c r="U85" s="68"/>
      <c r="V85" s="46" t="s">
        <v>47</v>
      </c>
      <c r="W85" s="24" t="s">
        <v>48</v>
      </c>
    </row>
    <row r="86" spans="1:23" ht="62.25">
      <c r="A86" s="113" t="s">
        <v>324</v>
      </c>
      <c r="B86" s="68" t="s">
        <v>325</v>
      </c>
      <c r="C86" s="25" t="s">
        <v>75</v>
      </c>
      <c r="D86" s="25">
        <v>5020100</v>
      </c>
      <c r="E86" s="25" t="s">
        <v>326</v>
      </c>
      <c r="F86" s="68" t="s">
        <v>327</v>
      </c>
      <c r="G86" s="68" t="s">
        <v>118</v>
      </c>
      <c r="H86" s="25" t="s">
        <v>327</v>
      </c>
      <c r="I86" s="25">
        <v>45286570</v>
      </c>
      <c r="J86" s="68" t="s">
        <v>317</v>
      </c>
      <c r="K86" s="19">
        <v>41275</v>
      </c>
      <c r="L86" s="19">
        <v>41275</v>
      </c>
      <c r="M86" s="67">
        <v>41609</v>
      </c>
      <c r="N86" s="36" t="s">
        <v>45</v>
      </c>
      <c r="O86" s="36" t="s">
        <v>46</v>
      </c>
      <c r="P86" s="20">
        <v>101.52</v>
      </c>
      <c r="Q86" s="42">
        <v>0</v>
      </c>
      <c r="R86" s="21">
        <f>P86</f>
        <v>101.52</v>
      </c>
      <c r="S86" s="21">
        <f>R86/1.18</f>
        <v>86.03389830508475</v>
      </c>
      <c r="T86" s="28">
        <v>0</v>
      </c>
      <c r="U86" s="68"/>
      <c r="V86" s="46" t="s">
        <v>47</v>
      </c>
      <c r="W86" s="24" t="s">
        <v>48</v>
      </c>
    </row>
    <row r="87" spans="1:23" ht="62.25">
      <c r="A87" s="113" t="s">
        <v>328</v>
      </c>
      <c r="B87" s="68" t="s">
        <v>329</v>
      </c>
      <c r="C87" s="25" t="s">
        <v>314</v>
      </c>
      <c r="D87" s="25">
        <v>5020000</v>
      </c>
      <c r="E87" s="68" t="s">
        <v>330</v>
      </c>
      <c r="F87" s="68" t="s">
        <v>327</v>
      </c>
      <c r="G87" s="68" t="s">
        <v>118</v>
      </c>
      <c r="H87" s="25" t="s">
        <v>331</v>
      </c>
      <c r="I87" s="25">
        <v>45286570</v>
      </c>
      <c r="J87" s="68" t="s">
        <v>317</v>
      </c>
      <c r="K87" s="19">
        <v>41275</v>
      </c>
      <c r="L87" s="19">
        <v>41275</v>
      </c>
      <c r="M87" s="67">
        <v>41609</v>
      </c>
      <c r="N87" s="36" t="s">
        <v>45</v>
      </c>
      <c r="O87" s="36" t="s">
        <v>46</v>
      </c>
      <c r="P87" s="20">
        <v>289.2</v>
      </c>
      <c r="Q87" s="42">
        <v>0</v>
      </c>
      <c r="R87" s="21">
        <f>P87</f>
        <v>289.2</v>
      </c>
      <c r="S87" s="21">
        <f>R87/1.18</f>
        <v>245.08474576271186</v>
      </c>
      <c r="T87" s="28">
        <v>0</v>
      </c>
      <c r="U87" s="68"/>
      <c r="V87" s="46" t="s">
        <v>47</v>
      </c>
      <c r="W87" s="24" t="s">
        <v>48</v>
      </c>
    </row>
    <row r="88" spans="1:23" ht="62.25">
      <c r="A88" s="113" t="s">
        <v>332</v>
      </c>
      <c r="B88" s="68" t="s">
        <v>333</v>
      </c>
      <c r="C88" s="36">
        <v>232011</v>
      </c>
      <c r="D88" s="36">
        <v>2320212</v>
      </c>
      <c r="E88" s="68" t="s">
        <v>334</v>
      </c>
      <c r="F88" s="68">
        <v>112</v>
      </c>
      <c r="G88" s="68" t="s">
        <v>187</v>
      </c>
      <c r="H88" s="25">
        <v>10867</v>
      </c>
      <c r="I88" s="25">
        <v>45286570</v>
      </c>
      <c r="J88" s="68" t="s">
        <v>317</v>
      </c>
      <c r="K88" s="19">
        <v>41275</v>
      </c>
      <c r="L88" s="19">
        <v>41275</v>
      </c>
      <c r="M88" s="19">
        <v>41456</v>
      </c>
      <c r="N88" s="25" t="s">
        <v>45</v>
      </c>
      <c r="O88" s="25" t="s">
        <v>46</v>
      </c>
      <c r="P88" s="20">
        <v>316</v>
      </c>
      <c r="Q88" s="21">
        <v>0</v>
      </c>
      <c r="R88" s="21">
        <v>315.6</v>
      </c>
      <c r="S88" s="21">
        <v>315.6</v>
      </c>
      <c r="T88" s="28">
        <v>0</v>
      </c>
      <c r="U88" s="68"/>
      <c r="V88" s="46" t="s">
        <v>47</v>
      </c>
      <c r="W88" s="24" t="s">
        <v>48</v>
      </c>
    </row>
    <row r="89" spans="1:23" ht="78">
      <c r="A89" s="113" t="s">
        <v>335</v>
      </c>
      <c r="B89" s="64" t="s">
        <v>336</v>
      </c>
      <c r="C89" s="68" t="s">
        <v>337</v>
      </c>
      <c r="D89" s="70">
        <v>9460000</v>
      </c>
      <c r="E89" s="68" t="s">
        <v>338</v>
      </c>
      <c r="F89" s="25">
        <v>384</v>
      </c>
      <c r="G89" s="25" t="s">
        <v>339</v>
      </c>
      <c r="H89" s="71">
        <v>3146.7</v>
      </c>
      <c r="I89" s="72">
        <v>5401376000</v>
      </c>
      <c r="J89" s="68" t="s">
        <v>340</v>
      </c>
      <c r="K89" s="19">
        <v>41275</v>
      </c>
      <c r="L89" s="19">
        <v>41275</v>
      </c>
      <c r="M89" s="19">
        <v>41639</v>
      </c>
      <c r="N89" s="53" t="s">
        <v>45</v>
      </c>
      <c r="O89" s="25" t="s">
        <v>46</v>
      </c>
      <c r="P89" s="28">
        <v>3306.55928</v>
      </c>
      <c r="Q89" s="28">
        <v>0</v>
      </c>
      <c r="R89" s="21">
        <f>P89</f>
        <v>3306.55928</v>
      </c>
      <c r="S89" s="21">
        <f>R89/1.18</f>
        <v>2802.168881355932</v>
      </c>
      <c r="T89" s="73">
        <v>0</v>
      </c>
      <c r="U89" s="68"/>
      <c r="V89" s="46" t="s">
        <v>47</v>
      </c>
      <c r="W89" s="24" t="s">
        <v>48</v>
      </c>
    </row>
    <row r="90" spans="1:23" ht="78">
      <c r="A90" s="113" t="s">
        <v>341</v>
      </c>
      <c r="B90" s="64" t="s">
        <v>342</v>
      </c>
      <c r="C90" s="64" t="s">
        <v>343</v>
      </c>
      <c r="D90" s="74">
        <v>9460000</v>
      </c>
      <c r="E90" s="64" t="s">
        <v>344</v>
      </c>
      <c r="F90" s="36">
        <v>384</v>
      </c>
      <c r="G90" s="36" t="s">
        <v>339</v>
      </c>
      <c r="H90" s="75">
        <v>21750.02</v>
      </c>
      <c r="I90" s="76">
        <v>5401376000</v>
      </c>
      <c r="J90" s="64" t="s">
        <v>340</v>
      </c>
      <c r="K90" s="67">
        <v>41275</v>
      </c>
      <c r="L90" s="67">
        <v>41275</v>
      </c>
      <c r="M90" s="67">
        <v>41609</v>
      </c>
      <c r="N90" s="77" t="s">
        <v>45</v>
      </c>
      <c r="O90" s="36" t="s">
        <v>46</v>
      </c>
      <c r="P90" s="42">
        <v>21750.02</v>
      </c>
      <c r="Q90" s="42">
        <v>0</v>
      </c>
      <c r="R90" s="21">
        <f>P90</f>
        <v>21750.02</v>
      </c>
      <c r="S90" s="21">
        <f>R90/1.18</f>
        <v>18432.220338983054</v>
      </c>
      <c r="T90" s="79">
        <v>0</v>
      </c>
      <c r="U90" s="64"/>
      <c r="V90" s="46" t="s">
        <v>47</v>
      </c>
      <c r="W90" s="24" t="s">
        <v>48</v>
      </c>
    </row>
    <row r="91" spans="1:23" ht="62.25">
      <c r="A91" s="113" t="s">
        <v>345</v>
      </c>
      <c r="B91" s="18" t="s">
        <v>346</v>
      </c>
      <c r="C91" s="48" t="s">
        <v>347</v>
      </c>
      <c r="D91" s="80">
        <v>5110202</v>
      </c>
      <c r="E91" s="48" t="s">
        <v>348</v>
      </c>
      <c r="F91" s="17">
        <v>169</v>
      </c>
      <c r="G91" s="17" t="s">
        <v>349</v>
      </c>
      <c r="H91" s="81">
        <v>950000</v>
      </c>
      <c r="I91" s="82">
        <v>5401376000</v>
      </c>
      <c r="J91" s="48" t="s">
        <v>340</v>
      </c>
      <c r="K91" s="19">
        <v>41275</v>
      </c>
      <c r="L91" s="19">
        <v>41275</v>
      </c>
      <c r="M91" s="34">
        <v>41609</v>
      </c>
      <c r="N91" s="17" t="s">
        <v>45</v>
      </c>
      <c r="O91" s="17" t="s">
        <v>46</v>
      </c>
      <c r="P91" s="28">
        <v>13135.499</v>
      </c>
      <c r="Q91" s="21">
        <v>0</v>
      </c>
      <c r="R91" s="21">
        <f>P91</f>
        <v>13135.499</v>
      </c>
      <c r="S91" s="21">
        <f>R91/1.18</f>
        <v>11131.778813559322</v>
      </c>
      <c r="T91" s="31">
        <v>0</v>
      </c>
      <c r="U91" s="48"/>
      <c r="V91" s="46" t="s">
        <v>47</v>
      </c>
      <c r="W91" s="24" t="s">
        <v>48</v>
      </c>
    </row>
    <row r="92" spans="1:23" ht="78.75">
      <c r="A92" s="113" t="s">
        <v>350</v>
      </c>
      <c r="B92" s="18" t="s">
        <v>351</v>
      </c>
      <c r="C92" s="48" t="s">
        <v>352</v>
      </c>
      <c r="D92" s="80">
        <v>4110200</v>
      </c>
      <c r="E92" s="48" t="s">
        <v>353</v>
      </c>
      <c r="F92" s="17">
        <v>114</v>
      </c>
      <c r="G92" s="17" t="s">
        <v>354</v>
      </c>
      <c r="H92" s="81">
        <v>11.2</v>
      </c>
      <c r="I92" s="82">
        <v>5401376000</v>
      </c>
      <c r="J92" s="48" t="s">
        <v>340</v>
      </c>
      <c r="K92" s="19">
        <v>41275</v>
      </c>
      <c r="L92" s="19">
        <v>41275</v>
      </c>
      <c r="M92" s="34">
        <v>41609</v>
      </c>
      <c r="N92" s="32" t="s">
        <v>45</v>
      </c>
      <c r="O92" s="17" t="s">
        <v>46</v>
      </c>
      <c r="P92" s="21">
        <v>456.6</v>
      </c>
      <c r="Q92" s="21">
        <v>0</v>
      </c>
      <c r="R92" s="21">
        <f>P92</f>
        <v>456.6</v>
      </c>
      <c r="S92" s="21">
        <f>R92/1.18</f>
        <v>386.94915254237293</v>
      </c>
      <c r="T92" s="31">
        <v>0</v>
      </c>
      <c r="U92" s="48"/>
      <c r="V92" s="46" t="s">
        <v>47</v>
      </c>
      <c r="W92" s="24" t="s">
        <v>48</v>
      </c>
    </row>
    <row r="93" spans="1:23" ht="124.5">
      <c r="A93" s="113" t="s">
        <v>355</v>
      </c>
      <c r="B93" s="48" t="s">
        <v>356</v>
      </c>
      <c r="C93" s="48" t="s">
        <v>357</v>
      </c>
      <c r="D93" s="80">
        <v>9440100</v>
      </c>
      <c r="E93" s="48" t="s">
        <v>358</v>
      </c>
      <c r="F93" s="17">
        <v>245</v>
      </c>
      <c r="G93" s="17" t="s">
        <v>359</v>
      </c>
      <c r="H93" s="81">
        <v>7500</v>
      </c>
      <c r="I93" s="82">
        <v>5401376000</v>
      </c>
      <c r="J93" s="48" t="s">
        <v>340</v>
      </c>
      <c r="K93" s="19">
        <v>41275</v>
      </c>
      <c r="L93" s="19">
        <v>41275</v>
      </c>
      <c r="M93" s="34">
        <v>41609</v>
      </c>
      <c r="N93" s="32" t="s">
        <v>45</v>
      </c>
      <c r="O93" s="17" t="s">
        <v>46</v>
      </c>
      <c r="P93" s="21">
        <v>18466.1</v>
      </c>
      <c r="Q93" s="21">
        <v>0</v>
      </c>
      <c r="R93" s="21">
        <f>P93</f>
        <v>18466.1</v>
      </c>
      <c r="S93" s="21">
        <f>R93/1.18</f>
        <v>15649.237288135593</v>
      </c>
      <c r="T93" s="31">
        <v>0</v>
      </c>
      <c r="U93" s="48"/>
      <c r="V93" s="46" t="s">
        <v>47</v>
      </c>
      <c r="W93" s="24" t="s">
        <v>48</v>
      </c>
    </row>
    <row r="94" spans="1:23" ht="46.5">
      <c r="A94" s="17" t="s">
        <v>360</v>
      </c>
      <c r="B94" s="17" t="s">
        <v>361</v>
      </c>
      <c r="C94" s="17" t="s">
        <v>362</v>
      </c>
      <c r="D94" s="17">
        <v>4521012</v>
      </c>
      <c r="E94" s="17" t="s">
        <v>363</v>
      </c>
      <c r="F94" s="17">
        <v>8</v>
      </c>
      <c r="G94" s="17" t="s">
        <v>364</v>
      </c>
      <c r="H94" s="17">
        <v>2</v>
      </c>
      <c r="I94" s="17">
        <v>10401000000</v>
      </c>
      <c r="J94" s="17" t="s">
        <v>133</v>
      </c>
      <c r="K94" s="19">
        <v>41306</v>
      </c>
      <c r="L94" s="19">
        <v>41365</v>
      </c>
      <c r="M94" s="19">
        <v>41456</v>
      </c>
      <c r="N94" s="17" t="s">
        <v>56</v>
      </c>
      <c r="O94" s="25" t="s">
        <v>57</v>
      </c>
      <c r="P94" s="20">
        <v>8523.0999</v>
      </c>
      <c r="Q94" s="21">
        <v>0</v>
      </c>
      <c r="R94" s="21">
        <f>P94</f>
        <v>8523.0999</v>
      </c>
      <c r="S94" s="21">
        <f>R94/1.18</f>
        <v>7222.966016949153</v>
      </c>
      <c r="T94" s="21">
        <v>0</v>
      </c>
      <c r="U94" s="22"/>
      <c r="V94" s="25" t="s">
        <v>159</v>
      </c>
      <c r="W94" s="24" t="s">
        <v>48</v>
      </c>
    </row>
    <row r="95" spans="1:23" ht="62.25">
      <c r="A95" s="113" t="s">
        <v>365</v>
      </c>
      <c r="B95" s="36" t="s">
        <v>366</v>
      </c>
      <c r="C95" s="36" t="s">
        <v>367</v>
      </c>
      <c r="D95" s="36" t="s">
        <v>368</v>
      </c>
      <c r="E95" s="36" t="s">
        <v>369</v>
      </c>
      <c r="F95" s="36">
        <v>796</v>
      </c>
      <c r="G95" s="36" t="s">
        <v>221</v>
      </c>
      <c r="H95" s="36">
        <v>78</v>
      </c>
      <c r="I95" s="36">
        <v>5401376000</v>
      </c>
      <c r="J95" s="36" t="s">
        <v>370</v>
      </c>
      <c r="K95" s="27">
        <v>41306</v>
      </c>
      <c r="L95" s="27">
        <v>41306</v>
      </c>
      <c r="M95" s="27">
        <v>41518</v>
      </c>
      <c r="N95" s="36" t="s">
        <v>210</v>
      </c>
      <c r="O95" s="25" t="s">
        <v>57</v>
      </c>
      <c r="P95" s="57">
        <v>169.32</v>
      </c>
      <c r="Q95" s="42">
        <v>0</v>
      </c>
      <c r="R95" s="57">
        <v>169.32</v>
      </c>
      <c r="S95" s="57">
        <v>169.32</v>
      </c>
      <c r="T95" s="42">
        <v>0</v>
      </c>
      <c r="U95" s="36"/>
      <c r="V95" s="46" t="s">
        <v>47</v>
      </c>
      <c r="W95" s="17" t="s">
        <v>48</v>
      </c>
    </row>
    <row r="96" spans="1:23" ht="124.5">
      <c r="A96" s="113" t="s">
        <v>371</v>
      </c>
      <c r="B96" s="36" t="s">
        <v>372</v>
      </c>
      <c r="C96" s="36" t="s">
        <v>373</v>
      </c>
      <c r="D96" s="36">
        <v>3020310</v>
      </c>
      <c r="E96" s="36" t="s">
        <v>374</v>
      </c>
      <c r="F96" s="44">
        <v>796</v>
      </c>
      <c r="G96" s="36" t="s">
        <v>108</v>
      </c>
      <c r="H96" s="36" t="s">
        <v>109</v>
      </c>
      <c r="I96" s="45" t="s">
        <v>110</v>
      </c>
      <c r="J96" s="38" t="s">
        <v>111</v>
      </c>
      <c r="K96" s="27">
        <v>41306</v>
      </c>
      <c r="L96" s="27">
        <v>41306</v>
      </c>
      <c r="M96" s="27">
        <v>41609</v>
      </c>
      <c r="N96" s="36" t="s">
        <v>56</v>
      </c>
      <c r="O96" s="25" t="s">
        <v>57</v>
      </c>
      <c r="P96" s="20">
        <v>4390.108</v>
      </c>
      <c r="Q96" s="42">
        <v>0</v>
      </c>
      <c r="R96" s="21">
        <f>P96</f>
        <v>4390.108</v>
      </c>
      <c r="S96" s="21">
        <f>R96/1.18</f>
        <v>3720.4305084745765</v>
      </c>
      <c r="T96" s="42">
        <v>0</v>
      </c>
      <c r="U96" s="36"/>
      <c r="V96" s="23" t="s">
        <v>375</v>
      </c>
      <c r="W96" s="24" t="s">
        <v>48</v>
      </c>
    </row>
    <row r="97" spans="1:23" ht="30.75">
      <c r="A97" s="17" t="s">
        <v>376</v>
      </c>
      <c r="B97" s="17" t="s">
        <v>377</v>
      </c>
      <c r="C97" s="17" t="s">
        <v>378</v>
      </c>
      <c r="D97" s="17">
        <v>2511103</v>
      </c>
      <c r="E97" s="17" t="s">
        <v>379</v>
      </c>
      <c r="F97" s="17">
        <v>796</v>
      </c>
      <c r="G97" s="17" t="s">
        <v>42</v>
      </c>
      <c r="H97" s="17">
        <v>44</v>
      </c>
      <c r="I97" s="17">
        <v>5401000000</v>
      </c>
      <c r="J97" s="17" t="s">
        <v>78</v>
      </c>
      <c r="K97" s="29">
        <v>41334</v>
      </c>
      <c r="L97" s="29">
        <v>41365</v>
      </c>
      <c r="M97" s="29">
        <v>41639</v>
      </c>
      <c r="N97" s="17" t="s">
        <v>56</v>
      </c>
      <c r="O97" s="25" t="s">
        <v>57</v>
      </c>
      <c r="P97" s="30">
        <v>406.742</v>
      </c>
      <c r="Q97" s="31">
        <v>0</v>
      </c>
      <c r="R97" s="21">
        <f>P97</f>
        <v>406.742</v>
      </c>
      <c r="S97" s="21">
        <f>R97/1.18</f>
        <v>344.6966101694916</v>
      </c>
      <c r="T97" s="31">
        <v>0</v>
      </c>
      <c r="U97" s="17"/>
      <c r="V97" s="24" t="s">
        <v>47</v>
      </c>
      <c r="W97" s="24" t="s">
        <v>48</v>
      </c>
    </row>
    <row r="98" spans="1:23" ht="46.5">
      <c r="A98" s="17" t="s">
        <v>380</v>
      </c>
      <c r="B98" s="17" t="s">
        <v>381</v>
      </c>
      <c r="C98" s="17" t="s">
        <v>382</v>
      </c>
      <c r="D98" s="17">
        <v>5010020</v>
      </c>
      <c r="E98" s="17" t="s">
        <v>383</v>
      </c>
      <c r="F98" s="17">
        <v>796</v>
      </c>
      <c r="G98" s="17" t="s">
        <v>42</v>
      </c>
      <c r="H98" s="17">
        <v>1</v>
      </c>
      <c r="I98" s="17">
        <v>5401000000</v>
      </c>
      <c r="J98" s="17" t="s">
        <v>78</v>
      </c>
      <c r="K98" s="29">
        <v>41334</v>
      </c>
      <c r="L98" s="29">
        <v>41365</v>
      </c>
      <c r="M98" s="29">
        <v>41426</v>
      </c>
      <c r="N98" s="17" t="s">
        <v>56</v>
      </c>
      <c r="O98" s="25" t="s">
        <v>57</v>
      </c>
      <c r="P98" s="20">
        <v>5165.722</v>
      </c>
      <c r="Q98" s="31">
        <v>0</v>
      </c>
      <c r="R98" s="21">
        <f>P98</f>
        <v>5165.722</v>
      </c>
      <c r="S98" s="21">
        <f>R98/1.18</f>
        <v>4377.730508474577</v>
      </c>
      <c r="T98" s="31">
        <v>0</v>
      </c>
      <c r="U98" s="17"/>
      <c r="V98" s="23" t="s">
        <v>384</v>
      </c>
      <c r="W98" s="24" t="s">
        <v>48</v>
      </c>
    </row>
    <row r="99" spans="1:23" ht="46.5">
      <c r="A99" s="113" t="s">
        <v>385</v>
      </c>
      <c r="B99" s="36" t="s">
        <v>284</v>
      </c>
      <c r="C99" s="36">
        <v>74</v>
      </c>
      <c r="D99" s="36">
        <v>7414010</v>
      </c>
      <c r="E99" s="36" t="s">
        <v>273</v>
      </c>
      <c r="F99" s="36">
        <v>384</v>
      </c>
      <c r="G99" s="36" t="s">
        <v>274</v>
      </c>
      <c r="H99" s="61">
        <v>490</v>
      </c>
      <c r="I99" s="25">
        <v>45268592001</v>
      </c>
      <c r="J99" s="25" t="s">
        <v>297</v>
      </c>
      <c r="K99" s="29">
        <v>41334</v>
      </c>
      <c r="L99" s="29">
        <v>41334</v>
      </c>
      <c r="M99" s="29">
        <v>41639</v>
      </c>
      <c r="N99" s="36" t="s">
        <v>45</v>
      </c>
      <c r="O99" s="36" t="s">
        <v>46</v>
      </c>
      <c r="P99" s="28">
        <v>490</v>
      </c>
      <c r="Q99" s="42">
        <v>0</v>
      </c>
      <c r="R99" s="42">
        <v>490</v>
      </c>
      <c r="S99" s="42">
        <v>490</v>
      </c>
      <c r="T99" s="42">
        <v>0</v>
      </c>
      <c r="U99" s="62"/>
      <c r="V99" s="23" t="s">
        <v>47</v>
      </c>
      <c r="W99" s="94" t="s">
        <v>48</v>
      </c>
    </row>
    <row r="100" spans="1:23" ht="140.25">
      <c r="A100" s="17" t="s">
        <v>386</v>
      </c>
      <c r="B100" s="17" t="s">
        <v>387</v>
      </c>
      <c r="C100" s="17" t="s">
        <v>126</v>
      </c>
      <c r="D100" s="17">
        <v>621</v>
      </c>
      <c r="E100" s="17" t="s">
        <v>388</v>
      </c>
      <c r="F100" s="17" t="s">
        <v>117</v>
      </c>
      <c r="G100" s="17" t="s">
        <v>118</v>
      </c>
      <c r="H100" s="17" t="s">
        <v>389</v>
      </c>
      <c r="I100" s="17">
        <v>5401376000</v>
      </c>
      <c r="J100" s="17" t="s">
        <v>44</v>
      </c>
      <c r="K100" s="34">
        <v>41306</v>
      </c>
      <c r="L100" s="34">
        <v>41334</v>
      </c>
      <c r="M100" s="34">
        <v>41609</v>
      </c>
      <c r="N100" s="17" t="s">
        <v>158</v>
      </c>
      <c r="O100" s="17" t="s">
        <v>57</v>
      </c>
      <c r="P100" s="30">
        <v>16513.7</v>
      </c>
      <c r="Q100" s="21">
        <v>0</v>
      </c>
      <c r="R100" s="21">
        <f>P100</f>
        <v>16513.7</v>
      </c>
      <c r="S100" s="21">
        <f>R100/1.18</f>
        <v>13994.661016949154</v>
      </c>
      <c r="T100" s="21">
        <v>0</v>
      </c>
      <c r="U100" s="17"/>
      <c r="V100" s="24" t="s">
        <v>390</v>
      </c>
      <c r="W100" s="24" t="s">
        <v>48</v>
      </c>
    </row>
    <row r="101" spans="1:23" ht="78">
      <c r="A101" s="17" t="s">
        <v>391</v>
      </c>
      <c r="B101" s="17" t="s">
        <v>392</v>
      </c>
      <c r="C101" s="17">
        <v>60</v>
      </c>
      <c r="D101" s="17">
        <v>6022000</v>
      </c>
      <c r="E101" s="17" t="s">
        <v>273</v>
      </c>
      <c r="F101" s="17">
        <v>384</v>
      </c>
      <c r="G101" s="17" t="s">
        <v>274</v>
      </c>
      <c r="H101" s="21">
        <v>620.7</v>
      </c>
      <c r="I101" s="17" t="s">
        <v>287</v>
      </c>
      <c r="J101" s="17" t="s">
        <v>288</v>
      </c>
      <c r="K101" s="29">
        <v>41275</v>
      </c>
      <c r="L101" s="29">
        <v>41275</v>
      </c>
      <c r="M101" s="29">
        <v>41639</v>
      </c>
      <c r="N101" s="17" t="s">
        <v>45</v>
      </c>
      <c r="O101" s="17" t="s">
        <v>46</v>
      </c>
      <c r="P101" s="30">
        <v>28.365</v>
      </c>
      <c r="Q101" s="21">
        <v>0</v>
      </c>
      <c r="R101" s="30">
        <v>28.365</v>
      </c>
      <c r="S101" s="30">
        <v>28.365</v>
      </c>
      <c r="T101" s="21">
        <v>0</v>
      </c>
      <c r="U101" s="134"/>
      <c r="V101" s="24" t="s">
        <v>47</v>
      </c>
      <c r="W101" s="38" t="s">
        <v>48</v>
      </c>
    </row>
    <row r="102" spans="1:23" ht="62.25">
      <c r="A102" s="17" t="s">
        <v>393</v>
      </c>
      <c r="B102" s="17" t="s">
        <v>394</v>
      </c>
      <c r="C102" s="17">
        <v>60</v>
      </c>
      <c r="D102" s="17">
        <v>6022000</v>
      </c>
      <c r="E102" s="17" t="s">
        <v>273</v>
      </c>
      <c r="F102" s="17">
        <v>384</v>
      </c>
      <c r="G102" s="17" t="s">
        <v>274</v>
      </c>
      <c r="H102" s="21">
        <v>165</v>
      </c>
      <c r="I102" s="17">
        <v>10401000000</v>
      </c>
      <c r="J102" s="17" t="s">
        <v>279</v>
      </c>
      <c r="K102" s="29">
        <v>41275</v>
      </c>
      <c r="L102" s="29">
        <v>41275</v>
      </c>
      <c r="M102" s="29">
        <v>41639</v>
      </c>
      <c r="N102" s="17" t="s">
        <v>45</v>
      </c>
      <c r="O102" s="17" t="s">
        <v>46</v>
      </c>
      <c r="P102" s="30">
        <v>165</v>
      </c>
      <c r="Q102" s="21">
        <v>0</v>
      </c>
      <c r="R102" s="21">
        <v>165</v>
      </c>
      <c r="S102" s="21">
        <v>165</v>
      </c>
      <c r="T102" s="21">
        <v>0</v>
      </c>
      <c r="U102" s="17"/>
      <c r="V102" s="24" t="s">
        <v>47</v>
      </c>
      <c r="W102" s="38" t="s">
        <v>48</v>
      </c>
    </row>
    <row r="103" spans="1:23" ht="46.5">
      <c r="A103" s="17" t="s">
        <v>395</v>
      </c>
      <c r="B103" s="17" t="s">
        <v>396</v>
      </c>
      <c r="C103" s="17">
        <v>74</v>
      </c>
      <c r="D103" s="17" t="s">
        <v>296</v>
      </c>
      <c r="E103" s="17" t="s">
        <v>273</v>
      </c>
      <c r="F103" s="17">
        <v>384</v>
      </c>
      <c r="G103" s="17" t="s">
        <v>274</v>
      </c>
      <c r="H103" s="21">
        <v>668</v>
      </c>
      <c r="I103" s="17">
        <v>10401000000</v>
      </c>
      <c r="J103" s="17" t="s">
        <v>279</v>
      </c>
      <c r="K103" s="29">
        <v>41275</v>
      </c>
      <c r="L103" s="29">
        <v>41275</v>
      </c>
      <c r="M103" s="29">
        <v>41364</v>
      </c>
      <c r="N103" s="17" t="s">
        <v>45</v>
      </c>
      <c r="O103" s="17" t="s">
        <v>46</v>
      </c>
      <c r="P103" s="30">
        <v>668</v>
      </c>
      <c r="Q103" s="21">
        <v>0</v>
      </c>
      <c r="R103" s="21">
        <v>668</v>
      </c>
      <c r="S103" s="21">
        <v>668</v>
      </c>
      <c r="T103" s="21">
        <v>0</v>
      </c>
      <c r="U103" s="135"/>
      <c r="V103" s="24" t="s">
        <v>47</v>
      </c>
      <c r="W103" s="38" t="s">
        <v>48</v>
      </c>
    </row>
    <row r="104" spans="1:23" ht="46.5">
      <c r="A104" s="17" t="s">
        <v>397</v>
      </c>
      <c r="B104" s="17" t="s">
        <v>396</v>
      </c>
      <c r="C104" s="17">
        <v>74</v>
      </c>
      <c r="D104" s="17" t="s">
        <v>296</v>
      </c>
      <c r="E104" s="17" t="s">
        <v>273</v>
      </c>
      <c r="F104" s="17">
        <v>384</v>
      </c>
      <c r="G104" s="17" t="s">
        <v>274</v>
      </c>
      <c r="H104" s="21">
        <v>297.44</v>
      </c>
      <c r="I104" s="17">
        <v>10401000000</v>
      </c>
      <c r="J104" s="17" t="s">
        <v>279</v>
      </c>
      <c r="K104" s="29">
        <v>41275</v>
      </c>
      <c r="L104" s="29">
        <v>41275</v>
      </c>
      <c r="M104" s="29">
        <v>41364</v>
      </c>
      <c r="N104" s="17" t="s">
        <v>45</v>
      </c>
      <c r="O104" s="17" t="s">
        <v>46</v>
      </c>
      <c r="P104" s="30">
        <v>297</v>
      </c>
      <c r="Q104" s="21">
        <v>0</v>
      </c>
      <c r="R104" s="21">
        <v>297.44</v>
      </c>
      <c r="S104" s="21">
        <v>297.44</v>
      </c>
      <c r="T104" s="21">
        <v>0</v>
      </c>
      <c r="U104" s="135"/>
      <c r="V104" s="24" t="s">
        <v>47</v>
      </c>
      <c r="W104" s="38" t="s">
        <v>48</v>
      </c>
    </row>
    <row r="105" spans="1:23" ht="46.5">
      <c r="A105" s="17" t="s">
        <v>398</v>
      </c>
      <c r="B105" s="17" t="s">
        <v>396</v>
      </c>
      <c r="C105" s="17">
        <v>74</v>
      </c>
      <c r="D105" s="17" t="s">
        <v>296</v>
      </c>
      <c r="E105" s="17" t="s">
        <v>273</v>
      </c>
      <c r="F105" s="17">
        <v>384</v>
      </c>
      <c r="G105" s="17" t="s">
        <v>274</v>
      </c>
      <c r="H105" s="21">
        <v>125.84</v>
      </c>
      <c r="I105" s="17">
        <v>10401000000</v>
      </c>
      <c r="J105" s="17" t="s">
        <v>279</v>
      </c>
      <c r="K105" s="29">
        <v>41275</v>
      </c>
      <c r="L105" s="29">
        <v>41275</v>
      </c>
      <c r="M105" s="29">
        <v>41364</v>
      </c>
      <c r="N105" s="17" t="s">
        <v>45</v>
      </c>
      <c r="O105" s="17" t="s">
        <v>46</v>
      </c>
      <c r="P105" s="30">
        <v>126</v>
      </c>
      <c r="Q105" s="21">
        <v>0</v>
      </c>
      <c r="R105" s="21">
        <v>125.84</v>
      </c>
      <c r="S105" s="21">
        <v>125.84</v>
      </c>
      <c r="T105" s="21">
        <v>0</v>
      </c>
      <c r="U105" s="135"/>
      <c r="V105" s="24" t="s">
        <v>47</v>
      </c>
      <c r="W105" s="38" t="s">
        <v>48</v>
      </c>
    </row>
    <row r="106" spans="1:23" ht="46.5">
      <c r="A106" s="17" t="s">
        <v>399</v>
      </c>
      <c r="B106" s="17" t="s">
        <v>396</v>
      </c>
      <c r="C106" s="17">
        <v>74</v>
      </c>
      <c r="D106" s="17" t="s">
        <v>296</v>
      </c>
      <c r="E106" s="17" t="s">
        <v>273</v>
      </c>
      <c r="F106" s="17">
        <v>384</v>
      </c>
      <c r="G106" s="17" t="s">
        <v>274</v>
      </c>
      <c r="H106" s="21">
        <v>201.8</v>
      </c>
      <c r="I106" s="17">
        <v>10401000000</v>
      </c>
      <c r="J106" s="17" t="s">
        <v>279</v>
      </c>
      <c r="K106" s="29">
        <v>41275</v>
      </c>
      <c r="L106" s="29">
        <v>41275</v>
      </c>
      <c r="M106" s="29">
        <v>41364</v>
      </c>
      <c r="N106" s="17" t="s">
        <v>45</v>
      </c>
      <c r="O106" s="17" t="s">
        <v>46</v>
      </c>
      <c r="P106" s="30">
        <v>202</v>
      </c>
      <c r="Q106" s="21">
        <v>0</v>
      </c>
      <c r="R106" s="21">
        <v>201.8</v>
      </c>
      <c r="S106" s="21">
        <v>201.8</v>
      </c>
      <c r="T106" s="21">
        <v>0</v>
      </c>
      <c r="U106" s="135"/>
      <c r="V106" s="24" t="s">
        <v>47</v>
      </c>
      <c r="W106" s="38" t="s">
        <v>48</v>
      </c>
    </row>
    <row r="107" spans="1:23" ht="62.25">
      <c r="A107" s="17" t="s">
        <v>400</v>
      </c>
      <c r="B107" s="17" t="s">
        <v>295</v>
      </c>
      <c r="C107" s="17">
        <v>74</v>
      </c>
      <c r="D107" s="17" t="s">
        <v>296</v>
      </c>
      <c r="E107" s="17" t="s">
        <v>273</v>
      </c>
      <c r="F107" s="17">
        <v>384</v>
      </c>
      <c r="G107" s="17" t="s">
        <v>274</v>
      </c>
      <c r="H107" s="21">
        <v>896.55</v>
      </c>
      <c r="I107" s="17">
        <v>45268592000</v>
      </c>
      <c r="J107" s="17" t="s">
        <v>297</v>
      </c>
      <c r="K107" s="29">
        <v>41275</v>
      </c>
      <c r="L107" s="29">
        <v>41275</v>
      </c>
      <c r="M107" s="29">
        <v>41364</v>
      </c>
      <c r="N107" s="17" t="s">
        <v>45</v>
      </c>
      <c r="O107" s="17" t="s">
        <v>46</v>
      </c>
      <c r="P107" s="30">
        <v>896.55</v>
      </c>
      <c r="Q107" s="21">
        <v>0</v>
      </c>
      <c r="R107" s="21">
        <v>896.55</v>
      </c>
      <c r="S107" s="21">
        <v>896.55</v>
      </c>
      <c r="T107" s="21">
        <v>0</v>
      </c>
      <c r="U107" s="134"/>
      <c r="V107" s="24" t="s">
        <v>47</v>
      </c>
      <c r="W107" s="38" t="s">
        <v>48</v>
      </c>
    </row>
    <row r="108" spans="1:23" ht="78">
      <c r="A108" s="17" t="s">
        <v>401</v>
      </c>
      <c r="B108" s="18" t="s">
        <v>402</v>
      </c>
      <c r="C108" s="17" t="s">
        <v>81</v>
      </c>
      <c r="D108" s="35" t="s">
        <v>82</v>
      </c>
      <c r="E108" s="24" t="s">
        <v>155</v>
      </c>
      <c r="F108" s="35"/>
      <c r="G108" s="17"/>
      <c r="H108" s="24"/>
      <c r="I108" s="24">
        <v>98401000000</v>
      </c>
      <c r="J108" s="24" t="s">
        <v>71</v>
      </c>
      <c r="K108" s="29">
        <v>41275</v>
      </c>
      <c r="L108" s="29">
        <v>41275</v>
      </c>
      <c r="M108" s="29">
        <v>41320</v>
      </c>
      <c r="N108" s="17" t="s">
        <v>45</v>
      </c>
      <c r="O108" s="17" t="s">
        <v>57</v>
      </c>
      <c r="P108" s="30">
        <v>625</v>
      </c>
      <c r="Q108" s="31">
        <v>0</v>
      </c>
      <c r="R108" s="21">
        <f>P108</f>
        <v>625</v>
      </c>
      <c r="S108" s="21">
        <f>R108/1.18</f>
        <v>529.6610169491526</v>
      </c>
      <c r="T108" s="31">
        <v>0</v>
      </c>
      <c r="U108" s="17"/>
      <c r="V108" s="24" t="s">
        <v>47</v>
      </c>
      <c r="W108" s="17" t="s">
        <v>48</v>
      </c>
    </row>
    <row r="109" spans="1:23" ht="140.25">
      <c r="A109" s="17" t="s">
        <v>403</v>
      </c>
      <c r="B109" s="18" t="s">
        <v>404</v>
      </c>
      <c r="C109" s="17" t="s">
        <v>362</v>
      </c>
      <c r="D109" s="35">
        <v>4521012</v>
      </c>
      <c r="E109" s="48" t="s">
        <v>405</v>
      </c>
      <c r="F109" s="35"/>
      <c r="G109" s="17"/>
      <c r="H109" s="17"/>
      <c r="I109" s="24">
        <v>7427000000</v>
      </c>
      <c r="J109" s="24" t="s">
        <v>406</v>
      </c>
      <c r="K109" s="29">
        <v>41275</v>
      </c>
      <c r="L109" s="29">
        <v>41306</v>
      </c>
      <c r="M109" s="29">
        <v>41343</v>
      </c>
      <c r="N109" s="17" t="s">
        <v>45</v>
      </c>
      <c r="O109" s="17" t="s">
        <v>57</v>
      </c>
      <c r="P109" s="30">
        <v>10561.469</v>
      </c>
      <c r="Q109" s="31">
        <v>0</v>
      </c>
      <c r="R109" s="21">
        <f>P109</f>
        <v>10561.469</v>
      </c>
      <c r="S109" s="21">
        <f>R109/1.18</f>
        <v>8950.397457627118</v>
      </c>
      <c r="T109" s="31">
        <v>0</v>
      </c>
      <c r="U109" s="17"/>
      <c r="V109" s="24" t="s">
        <v>47</v>
      </c>
      <c r="W109" s="17" t="s">
        <v>48</v>
      </c>
    </row>
    <row r="110" spans="1:23" ht="124.5">
      <c r="A110" s="17" t="s">
        <v>407</v>
      </c>
      <c r="B110" s="136" t="s">
        <v>408</v>
      </c>
      <c r="C110" s="137" t="s">
        <v>409</v>
      </c>
      <c r="D110" s="17">
        <v>7523060</v>
      </c>
      <c r="E110" s="17" t="s">
        <v>226</v>
      </c>
      <c r="F110" s="17">
        <v>356</v>
      </c>
      <c r="G110" s="17" t="s">
        <v>227</v>
      </c>
      <c r="H110" s="17" t="s">
        <v>227</v>
      </c>
      <c r="I110" s="17">
        <v>5401376000</v>
      </c>
      <c r="J110" s="17" t="s">
        <v>99</v>
      </c>
      <c r="K110" s="29">
        <v>41275</v>
      </c>
      <c r="L110" s="29">
        <v>41275</v>
      </c>
      <c r="M110" s="29">
        <v>41639</v>
      </c>
      <c r="N110" s="17" t="s">
        <v>45</v>
      </c>
      <c r="O110" s="17" t="s">
        <v>46</v>
      </c>
      <c r="P110" s="30">
        <v>128</v>
      </c>
      <c r="Q110" s="21">
        <v>0</v>
      </c>
      <c r="R110" s="21">
        <v>128.14</v>
      </c>
      <c r="S110" s="21">
        <v>128.14</v>
      </c>
      <c r="T110" s="21">
        <v>0</v>
      </c>
      <c r="U110" s="17"/>
      <c r="V110" s="17" t="s">
        <v>47</v>
      </c>
      <c r="W110" s="17" t="s">
        <v>48</v>
      </c>
    </row>
    <row r="111" spans="1:23" ht="62.25">
      <c r="A111" s="17" t="s">
        <v>410</v>
      </c>
      <c r="B111" s="24" t="s">
        <v>411</v>
      </c>
      <c r="C111" s="24" t="s">
        <v>412</v>
      </c>
      <c r="D111" s="24">
        <v>7010000</v>
      </c>
      <c r="E111" s="24" t="s">
        <v>413</v>
      </c>
      <c r="F111" s="138" t="s">
        <v>89</v>
      </c>
      <c r="G111" s="24" t="s">
        <v>414</v>
      </c>
      <c r="H111" s="24" t="s">
        <v>415</v>
      </c>
      <c r="I111" s="24">
        <v>98401000000</v>
      </c>
      <c r="J111" s="24" t="s">
        <v>71</v>
      </c>
      <c r="K111" s="29">
        <v>41306</v>
      </c>
      <c r="L111" s="29">
        <v>41306</v>
      </c>
      <c r="M111" s="29">
        <v>41639</v>
      </c>
      <c r="N111" s="17" t="s">
        <v>45</v>
      </c>
      <c r="O111" s="17" t="s">
        <v>46</v>
      </c>
      <c r="P111" s="30">
        <v>9513.328</v>
      </c>
      <c r="Q111" s="21">
        <v>0</v>
      </c>
      <c r="R111" s="21">
        <f>P111</f>
        <v>9513.328</v>
      </c>
      <c r="S111" s="21">
        <f>R111/1.18</f>
        <v>8062.142372881356</v>
      </c>
      <c r="T111" s="21">
        <v>0</v>
      </c>
      <c r="U111" s="17"/>
      <c r="V111" s="24" t="s">
        <v>47</v>
      </c>
      <c r="W111" s="17" t="s">
        <v>48</v>
      </c>
    </row>
    <row r="112" spans="1:23" ht="46.5">
      <c r="A112" s="17" t="s">
        <v>416</v>
      </c>
      <c r="B112" s="24" t="s">
        <v>417</v>
      </c>
      <c r="C112" s="24" t="s">
        <v>418</v>
      </c>
      <c r="D112" s="24">
        <v>5141000</v>
      </c>
      <c r="E112" s="24" t="s">
        <v>419</v>
      </c>
      <c r="F112" s="24">
        <v>112</v>
      </c>
      <c r="G112" s="24" t="s">
        <v>420</v>
      </c>
      <c r="H112" s="24" t="s">
        <v>421</v>
      </c>
      <c r="I112" s="24">
        <v>98401000000</v>
      </c>
      <c r="J112" s="24" t="s">
        <v>71</v>
      </c>
      <c r="K112" s="29">
        <v>41275</v>
      </c>
      <c r="L112" s="29">
        <v>41275</v>
      </c>
      <c r="M112" s="29">
        <v>41639</v>
      </c>
      <c r="N112" s="17" t="s">
        <v>45</v>
      </c>
      <c r="O112" s="17" t="s">
        <v>46</v>
      </c>
      <c r="P112" s="30">
        <v>264.5</v>
      </c>
      <c r="Q112" s="21">
        <v>0</v>
      </c>
      <c r="R112" s="21">
        <f>P112</f>
        <v>264.5</v>
      </c>
      <c r="S112" s="21">
        <f>R112/1.18</f>
        <v>224.15254237288136</v>
      </c>
      <c r="T112" s="21">
        <v>0</v>
      </c>
      <c r="U112" s="17"/>
      <c r="V112" s="24" t="s">
        <v>47</v>
      </c>
      <c r="W112" s="17" t="s">
        <v>48</v>
      </c>
    </row>
    <row r="113" spans="1:23" ht="78">
      <c r="A113" s="17" t="s">
        <v>422</v>
      </c>
      <c r="B113" s="17" t="s">
        <v>392</v>
      </c>
      <c r="C113" s="17">
        <v>60</v>
      </c>
      <c r="D113" s="17">
        <v>6022000</v>
      </c>
      <c r="E113" s="17" t="s">
        <v>273</v>
      </c>
      <c r="F113" s="17">
        <v>384</v>
      </c>
      <c r="G113" s="17" t="s">
        <v>274</v>
      </c>
      <c r="H113" s="21">
        <v>620.7</v>
      </c>
      <c r="I113" s="17" t="s">
        <v>287</v>
      </c>
      <c r="J113" s="17" t="s">
        <v>288</v>
      </c>
      <c r="K113" s="29">
        <v>41275</v>
      </c>
      <c r="L113" s="29">
        <v>41275</v>
      </c>
      <c r="M113" s="29">
        <v>41639</v>
      </c>
      <c r="N113" s="17" t="s">
        <v>45</v>
      </c>
      <c r="O113" s="17" t="s">
        <v>46</v>
      </c>
      <c r="P113" s="30">
        <v>568.964</v>
      </c>
      <c r="Q113" s="21">
        <v>0</v>
      </c>
      <c r="R113" s="21">
        <v>568.964</v>
      </c>
      <c r="S113" s="21">
        <v>568.964</v>
      </c>
      <c r="T113" s="21">
        <v>0</v>
      </c>
      <c r="U113" s="134"/>
      <c r="V113" s="24" t="s">
        <v>47</v>
      </c>
      <c r="W113" s="38" t="s">
        <v>48</v>
      </c>
    </row>
    <row r="114" spans="1:23" ht="124.5">
      <c r="A114" s="17" t="s">
        <v>423</v>
      </c>
      <c r="B114" s="24" t="s">
        <v>424</v>
      </c>
      <c r="C114" s="24" t="s">
        <v>425</v>
      </c>
      <c r="D114" s="24">
        <v>7210060</v>
      </c>
      <c r="E114" s="24" t="s">
        <v>426</v>
      </c>
      <c r="F114" s="24">
        <v>383</v>
      </c>
      <c r="G114" s="24" t="s">
        <v>69</v>
      </c>
      <c r="H114" s="24" t="s">
        <v>427</v>
      </c>
      <c r="I114" s="24">
        <v>98401000000</v>
      </c>
      <c r="J114" s="24" t="s">
        <v>71</v>
      </c>
      <c r="K114" s="29">
        <v>41275</v>
      </c>
      <c r="L114" s="29">
        <v>41275</v>
      </c>
      <c r="M114" s="29">
        <v>41638</v>
      </c>
      <c r="N114" s="17" t="s">
        <v>45</v>
      </c>
      <c r="O114" s="17" t="s">
        <v>46</v>
      </c>
      <c r="P114" s="30">
        <v>288.68422</v>
      </c>
      <c r="Q114" s="21">
        <v>0</v>
      </c>
      <c r="R114" s="30">
        <v>288.68422</v>
      </c>
      <c r="S114" s="30">
        <v>288.68422</v>
      </c>
      <c r="T114" s="21">
        <v>0</v>
      </c>
      <c r="U114" s="139"/>
      <c r="V114" s="99" t="s">
        <v>47</v>
      </c>
      <c r="W114" s="17" t="s">
        <v>48</v>
      </c>
    </row>
    <row r="115" spans="1:23" ht="171">
      <c r="A115" s="17" t="s">
        <v>428</v>
      </c>
      <c r="B115" s="24" t="s">
        <v>429</v>
      </c>
      <c r="C115" s="24" t="s">
        <v>88</v>
      </c>
      <c r="D115" s="24">
        <v>701</v>
      </c>
      <c r="E115" s="24"/>
      <c r="F115" s="138" t="s">
        <v>89</v>
      </c>
      <c r="G115" s="24" t="s">
        <v>90</v>
      </c>
      <c r="H115" s="24">
        <v>6850</v>
      </c>
      <c r="I115" s="24" t="s">
        <v>92</v>
      </c>
      <c r="J115" s="24" t="s">
        <v>93</v>
      </c>
      <c r="K115" s="29">
        <v>41275</v>
      </c>
      <c r="L115" s="29">
        <v>41122</v>
      </c>
      <c r="M115" s="29">
        <v>41426</v>
      </c>
      <c r="N115" s="17" t="s">
        <v>45</v>
      </c>
      <c r="O115" s="17" t="s">
        <v>46</v>
      </c>
      <c r="P115" s="30">
        <v>598</v>
      </c>
      <c r="Q115" s="21">
        <v>0</v>
      </c>
      <c r="R115" s="30">
        <v>598</v>
      </c>
      <c r="S115" s="30">
        <v>598</v>
      </c>
      <c r="T115" s="21">
        <v>0</v>
      </c>
      <c r="U115" s="140"/>
      <c r="V115" s="24" t="s">
        <v>47</v>
      </c>
      <c r="W115" s="24" t="s">
        <v>48</v>
      </c>
    </row>
    <row r="116" spans="1:23" ht="312">
      <c r="A116" s="17" t="s">
        <v>430</v>
      </c>
      <c r="B116" s="24" t="s">
        <v>431</v>
      </c>
      <c r="C116" s="24" t="s">
        <v>88</v>
      </c>
      <c r="D116" s="24">
        <v>701</v>
      </c>
      <c r="E116" s="24"/>
      <c r="F116" s="138" t="s">
        <v>89</v>
      </c>
      <c r="G116" s="24" t="s">
        <v>90</v>
      </c>
      <c r="H116" s="24" t="s">
        <v>432</v>
      </c>
      <c r="I116" s="24" t="s">
        <v>92</v>
      </c>
      <c r="J116" s="24" t="s">
        <v>93</v>
      </c>
      <c r="K116" s="29">
        <v>41275</v>
      </c>
      <c r="L116" s="29">
        <v>41122</v>
      </c>
      <c r="M116" s="29">
        <v>41426</v>
      </c>
      <c r="N116" s="17" t="s">
        <v>45</v>
      </c>
      <c r="O116" s="17" t="s">
        <v>46</v>
      </c>
      <c r="P116" s="30">
        <v>5231</v>
      </c>
      <c r="Q116" s="21">
        <v>0</v>
      </c>
      <c r="R116" s="30">
        <v>5231</v>
      </c>
      <c r="S116" s="30">
        <v>5231</v>
      </c>
      <c r="T116" s="21">
        <v>0</v>
      </c>
      <c r="U116" s="141"/>
      <c r="V116" s="142" t="s">
        <v>47</v>
      </c>
      <c r="W116" s="24" t="s">
        <v>48</v>
      </c>
    </row>
    <row r="117" spans="1:23" ht="140.25">
      <c r="A117" s="17" t="s">
        <v>433</v>
      </c>
      <c r="B117" s="17" t="s">
        <v>387</v>
      </c>
      <c r="C117" s="17" t="s">
        <v>126</v>
      </c>
      <c r="D117" s="17">
        <v>621</v>
      </c>
      <c r="E117" s="17" t="s">
        <v>388</v>
      </c>
      <c r="F117" s="17" t="s">
        <v>117</v>
      </c>
      <c r="G117" s="17" t="s">
        <v>118</v>
      </c>
      <c r="H117" s="17" t="s">
        <v>389</v>
      </c>
      <c r="I117" s="17">
        <v>5401376000</v>
      </c>
      <c r="J117" s="17" t="s">
        <v>44</v>
      </c>
      <c r="K117" s="34">
        <v>41306</v>
      </c>
      <c r="L117" s="34">
        <v>41306</v>
      </c>
      <c r="M117" s="34">
        <v>41364</v>
      </c>
      <c r="N117" s="17" t="s">
        <v>45</v>
      </c>
      <c r="O117" s="17" t="s">
        <v>46</v>
      </c>
      <c r="P117" s="21">
        <v>2506.6323</v>
      </c>
      <c r="Q117" s="21">
        <v>0</v>
      </c>
      <c r="R117" s="21">
        <f>P117</f>
        <v>2506.6323</v>
      </c>
      <c r="S117" s="21">
        <f>R117/1.18</f>
        <v>2124.2646610169495</v>
      </c>
      <c r="T117" s="21">
        <v>0</v>
      </c>
      <c r="U117" s="134"/>
      <c r="V117" s="17" t="s">
        <v>47</v>
      </c>
      <c r="W117" s="24" t="s">
        <v>48</v>
      </c>
    </row>
    <row r="118" spans="1:23" ht="108.75">
      <c r="A118" s="17" t="s">
        <v>434</v>
      </c>
      <c r="B118" s="91" t="s">
        <v>435</v>
      </c>
      <c r="C118" s="17" t="s">
        <v>436</v>
      </c>
      <c r="D118" s="17">
        <v>6311000</v>
      </c>
      <c r="E118" s="143" t="s">
        <v>437</v>
      </c>
      <c r="F118" s="144">
        <v>40567</v>
      </c>
      <c r="G118" s="91" t="s">
        <v>438</v>
      </c>
      <c r="H118" s="145">
        <v>12</v>
      </c>
      <c r="I118" s="17">
        <v>5401376000</v>
      </c>
      <c r="J118" s="17" t="s">
        <v>99</v>
      </c>
      <c r="K118" s="34">
        <v>41275</v>
      </c>
      <c r="L118" s="34">
        <v>41275</v>
      </c>
      <c r="M118" s="34">
        <v>41639</v>
      </c>
      <c r="N118" s="17" t="s">
        <v>45</v>
      </c>
      <c r="O118" s="17" t="s">
        <v>46</v>
      </c>
      <c r="P118" s="30">
        <v>607.209</v>
      </c>
      <c r="Q118" s="21">
        <v>0</v>
      </c>
      <c r="R118" s="30">
        <v>607.209</v>
      </c>
      <c r="S118" s="30">
        <v>607.209</v>
      </c>
      <c r="T118" s="21">
        <v>0</v>
      </c>
      <c r="U118" s="17"/>
      <c r="V118" s="17" t="s">
        <v>47</v>
      </c>
      <c r="W118" s="17" t="s">
        <v>48</v>
      </c>
    </row>
    <row r="119" spans="1:23" ht="63">
      <c r="A119" s="17" t="s">
        <v>439</v>
      </c>
      <c r="B119" s="18" t="s">
        <v>440</v>
      </c>
      <c r="C119" s="48" t="s">
        <v>441</v>
      </c>
      <c r="D119" s="80">
        <v>9450000</v>
      </c>
      <c r="E119" s="48" t="s">
        <v>442</v>
      </c>
      <c r="F119" s="17">
        <v>114</v>
      </c>
      <c r="G119" s="17" t="s">
        <v>354</v>
      </c>
      <c r="H119" s="81">
        <v>100</v>
      </c>
      <c r="I119" s="82">
        <v>5401376000</v>
      </c>
      <c r="J119" s="48" t="s">
        <v>340</v>
      </c>
      <c r="K119" s="34">
        <v>41275</v>
      </c>
      <c r="L119" s="34">
        <v>41306</v>
      </c>
      <c r="M119" s="34">
        <v>41639</v>
      </c>
      <c r="N119" s="17" t="s">
        <v>45</v>
      </c>
      <c r="O119" s="17" t="s">
        <v>46</v>
      </c>
      <c r="P119" s="30">
        <v>385.3368</v>
      </c>
      <c r="Q119" s="31">
        <v>0</v>
      </c>
      <c r="R119" s="30">
        <v>385.3368</v>
      </c>
      <c r="S119" s="30">
        <v>385.3368</v>
      </c>
      <c r="T119" s="31">
        <v>0</v>
      </c>
      <c r="U119" s="134"/>
      <c r="V119" s="146" t="s">
        <v>47</v>
      </c>
      <c r="W119" s="17" t="s">
        <v>48</v>
      </c>
    </row>
    <row r="120" spans="1:23" ht="78.75">
      <c r="A120" s="17" t="s">
        <v>443</v>
      </c>
      <c r="B120" s="18" t="s">
        <v>444</v>
      </c>
      <c r="C120" s="17" t="s">
        <v>88</v>
      </c>
      <c r="D120" s="17">
        <v>701</v>
      </c>
      <c r="E120" s="17" t="s">
        <v>307</v>
      </c>
      <c r="F120" s="35" t="s">
        <v>445</v>
      </c>
      <c r="G120" s="17" t="s">
        <v>176</v>
      </c>
      <c r="H120" s="81"/>
      <c r="I120" s="82">
        <v>5401376000</v>
      </c>
      <c r="J120" s="48" t="s">
        <v>446</v>
      </c>
      <c r="K120" s="34">
        <v>41275</v>
      </c>
      <c r="L120" s="34">
        <v>41306</v>
      </c>
      <c r="M120" s="34">
        <v>41639</v>
      </c>
      <c r="N120" s="17" t="s">
        <v>45</v>
      </c>
      <c r="O120" s="17" t="s">
        <v>46</v>
      </c>
      <c r="P120" s="30">
        <v>104.675</v>
      </c>
      <c r="Q120" s="31">
        <v>0</v>
      </c>
      <c r="R120" s="21">
        <f>P120</f>
        <v>104.675</v>
      </c>
      <c r="S120" s="21">
        <f>R120/1.18</f>
        <v>88.70762711864407</v>
      </c>
      <c r="T120" s="31">
        <v>0</v>
      </c>
      <c r="U120" s="134"/>
      <c r="V120" s="17" t="s">
        <v>47</v>
      </c>
      <c r="W120" s="17" t="s">
        <v>48</v>
      </c>
    </row>
    <row r="121" spans="1:23" ht="62.25">
      <c r="A121" s="17" t="s">
        <v>447</v>
      </c>
      <c r="B121" s="24" t="s">
        <v>448</v>
      </c>
      <c r="C121" s="17" t="s">
        <v>449</v>
      </c>
      <c r="D121" s="35" t="s">
        <v>450</v>
      </c>
      <c r="E121" s="24" t="s">
        <v>451</v>
      </c>
      <c r="F121" s="24">
        <v>959</v>
      </c>
      <c r="G121" s="24" t="s">
        <v>452</v>
      </c>
      <c r="H121" s="24" t="s">
        <v>453</v>
      </c>
      <c r="I121" s="24">
        <v>98401000000</v>
      </c>
      <c r="J121" s="24" t="s">
        <v>71</v>
      </c>
      <c r="K121" s="29">
        <v>41334</v>
      </c>
      <c r="L121" s="29">
        <v>41334</v>
      </c>
      <c r="M121" s="29">
        <v>41699</v>
      </c>
      <c r="N121" s="17" t="s">
        <v>45</v>
      </c>
      <c r="O121" s="17" t="s">
        <v>46</v>
      </c>
      <c r="P121" s="30">
        <v>7440</v>
      </c>
      <c r="Q121" s="21">
        <v>0</v>
      </c>
      <c r="R121" s="21">
        <v>6200</v>
      </c>
      <c r="S121" s="21">
        <v>5254</v>
      </c>
      <c r="T121" s="21">
        <v>1240</v>
      </c>
      <c r="U121" s="22"/>
      <c r="V121" s="17" t="s">
        <v>47</v>
      </c>
      <c r="W121" s="17" t="s">
        <v>48</v>
      </c>
    </row>
    <row r="122" spans="1:23" ht="264.75">
      <c r="A122" s="17" t="s">
        <v>454</v>
      </c>
      <c r="B122" s="17" t="s">
        <v>455</v>
      </c>
      <c r="C122" s="17" t="s">
        <v>51</v>
      </c>
      <c r="D122" s="17">
        <v>7492000</v>
      </c>
      <c r="E122" s="17" t="s">
        <v>61</v>
      </c>
      <c r="F122" s="17">
        <v>539</v>
      </c>
      <c r="G122" s="17" t="s">
        <v>53</v>
      </c>
      <c r="H122" s="21">
        <v>5760</v>
      </c>
      <c r="I122" s="82">
        <v>10401000000</v>
      </c>
      <c r="J122" s="48" t="s">
        <v>279</v>
      </c>
      <c r="K122" s="29">
        <v>41334</v>
      </c>
      <c r="L122" s="29">
        <v>41334</v>
      </c>
      <c r="M122" s="29">
        <v>41456</v>
      </c>
      <c r="N122" s="17" t="s">
        <v>56</v>
      </c>
      <c r="O122" s="17" t="s">
        <v>57</v>
      </c>
      <c r="P122" s="30">
        <v>781.632</v>
      </c>
      <c r="Q122" s="21">
        <v>0</v>
      </c>
      <c r="R122" s="30">
        <v>781.632</v>
      </c>
      <c r="S122" s="30">
        <v>781.632</v>
      </c>
      <c r="T122" s="21">
        <v>0</v>
      </c>
      <c r="U122" s="22"/>
      <c r="V122" s="24" t="s">
        <v>456</v>
      </c>
      <c r="W122" s="24" t="s">
        <v>48</v>
      </c>
    </row>
    <row r="123" spans="1:23" ht="30.75">
      <c r="A123" s="17" t="s">
        <v>457</v>
      </c>
      <c r="B123" s="26" t="s">
        <v>458</v>
      </c>
      <c r="C123" s="17" t="s">
        <v>459</v>
      </c>
      <c r="D123" s="21" t="s">
        <v>460</v>
      </c>
      <c r="E123" s="17" t="s">
        <v>461</v>
      </c>
      <c r="F123" s="17">
        <v>384</v>
      </c>
      <c r="G123" s="17" t="s">
        <v>274</v>
      </c>
      <c r="H123" s="17">
        <v>175</v>
      </c>
      <c r="I123" s="17">
        <v>46000000000</v>
      </c>
      <c r="J123" s="17" t="s">
        <v>462</v>
      </c>
      <c r="K123" s="29">
        <v>41334</v>
      </c>
      <c r="L123" s="29">
        <v>41334</v>
      </c>
      <c r="M123" s="29">
        <v>41365</v>
      </c>
      <c r="N123" s="17" t="s">
        <v>45</v>
      </c>
      <c r="O123" s="17" t="s">
        <v>46</v>
      </c>
      <c r="P123" s="30">
        <v>174.96</v>
      </c>
      <c r="Q123" s="21">
        <v>0</v>
      </c>
      <c r="R123" s="21">
        <v>175</v>
      </c>
      <c r="S123" s="21">
        <v>175</v>
      </c>
      <c r="T123" s="21">
        <v>0</v>
      </c>
      <c r="U123" s="17"/>
      <c r="V123" s="24" t="s">
        <v>47</v>
      </c>
      <c r="W123" s="24" t="s">
        <v>48</v>
      </c>
    </row>
    <row r="124" spans="1:23" ht="171">
      <c r="A124" s="17" t="s">
        <v>463</v>
      </c>
      <c r="B124" s="17" t="s">
        <v>464</v>
      </c>
      <c r="C124" s="17">
        <v>74.14</v>
      </c>
      <c r="D124" s="17">
        <v>7414090</v>
      </c>
      <c r="E124" s="17" t="s">
        <v>465</v>
      </c>
      <c r="F124" s="17">
        <v>796</v>
      </c>
      <c r="G124" s="17" t="s">
        <v>108</v>
      </c>
      <c r="H124" s="21">
        <v>1</v>
      </c>
      <c r="I124" s="82">
        <v>5401376000</v>
      </c>
      <c r="J124" s="48" t="s">
        <v>340</v>
      </c>
      <c r="K124" s="29">
        <v>41275</v>
      </c>
      <c r="L124" s="29">
        <v>41275</v>
      </c>
      <c r="M124" s="29">
        <v>41639</v>
      </c>
      <c r="N124" s="17" t="s">
        <v>45</v>
      </c>
      <c r="O124" s="17" t="s">
        <v>57</v>
      </c>
      <c r="P124" s="30">
        <v>5800</v>
      </c>
      <c r="Q124" s="21">
        <v>0</v>
      </c>
      <c r="R124" s="21">
        <v>5800</v>
      </c>
      <c r="S124" s="21">
        <v>5800</v>
      </c>
      <c r="T124" s="21">
        <v>0</v>
      </c>
      <c r="U124" s="147"/>
      <c r="V124" s="148"/>
      <c r="W124" s="24" t="s">
        <v>48</v>
      </c>
    </row>
    <row r="125" spans="1:23" ht="62.25">
      <c r="A125" s="17" t="s">
        <v>466</v>
      </c>
      <c r="B125" s="48" t="s">
        <v>467</v>
      </c>
      <c r="C125" s="17" t="s">
        <v>67</v>
      </c>
      <c r="D125" s="17">
        <v>6613020</v>
      </c>
      <c r="E125" s="48" t="s">
        <v>468</v>
      </c>
      <c r="F125" s="48" t="s">
        <v>327</v>
      </c>
      <c r="G125" s="48" t="s">
        <v>118</v>
      </c>
      <c r="H125" s="17">
        <v>1</v>
      </c>
      <c r="I125" s="17">
        <v>45286570</v>
      </c>
      <c r="J125" s="48" t="s">
        <v>317</v>
      </c>
      <c r="K125" s="34">
        <v>41334</v>
      </c>
      <c r="L125" s="34">
        <v>41334</v>
      </c>
      <c r="M125" s="34">
        <v>41609</v>
      </c>
      <c r="N125" s="17" t="s">
        <v>45</v>
      </c>
      <c r="O125" s="17" t="s">
        <v>57</v>
      </c>
      <c r="P125" s="21">
        <v>143.8104</v>
      </c>
      <c r="Q125" s="21">
        <v>0</v>
      </c>
      <c r="R125" s="21">
        <v>143.8104</v>
      </c>
      <c r="S125" s="21">
        <v>143.8104</v>
      </c>
      <c r="T125" s="21">
        <v>0</v>
      </c>
      <c r="U125" s="48"/>
      <c r="V125" s="17"/>
      <c r="W125" s="24" t="s">
        <v>48</v>
      </c>
    </row>
    <row r="126" spans="1:23" ht="46.5">
      <c r="A126" s="17" t="s">
        <v>469</v>
      </c>
      <c r="B126" s="17" t="s">
        <v>396</v>
      </c>
      <c r="C126" s="17">
        <v>74</v>
      </c>
      <c r="D126" s="17" t="s">
        <v>296</v>
      </c>
      <c r="E126" s="17" t="s">
        <v>273</v>
      </c>
      <c r="F126" s="17">
        <v>384</v>
      </c>
      <c r="G126" s="17" t="s">
        <v>274</v>
      </c>
      <c r="H126" s="21">
        <v>241.38</v>
      </c>
      <c r="I126" s="17">
        <v>45268592000</v>
      </c>
      <c r="J126" s="17" t="s">
        <v>297</v>
      </c>
      <c r="K126" s="29">
        <v>41275</v>
      </c>
      <c r="L126" s="29">
        <v>41275</v>
      </c>
      <c r="M126" s="29">
        <v>41426</v>
      </c>
      <c r="N126" s="17" t="s">
        <v>45</v>
      </c>
      <c r="O126" s="17" t="s">
        <v>46</v>
      </c>
      <c r="P126" s="21">
        <v>241.38</v>
      </c>
      <c r="Q126" s="21">
        <v>0</v>
      </c>
      <c r="R126" s="21">
        <v>241.38</v>
      </c>
      <c r="S126" s="21">
        <v>241.38</v>
      </c>
      <c r="T126" s="21">
        <v>0</v>
      </c>
      <c r="U126" s="134"/>
      <c r="V126" s="24"/>
      <c r="W126" s="38" t="s">
        <v>48</v>
      </c>
    </row>
    <row r="127" spans="1:23" ht="94.5">
      <c r="A127" s="17" t="s">
        <v>470</v>
      </c>
      <c r="B127" s="17" t="s">
        <v>471</v>
      </c>
      <c r="C127" s="17" t="s">
        <v>472</v>
      </c>
      <c r="D127" s="17">
        <v>3313430</v>
      </c>
      <c r="E127" s="17" t="s">
        <v>473</v>
      </c>
      <c r="F127" s="17">
        <v>384</v>
      </c>
      <c r="G127" s="17" t="s">
        <v>306</v>
      </c>
      <c r="H127" s="150"/>
      <c r="I127" s="35" t="s">
        <v>474</v>
      </c>
      <c r="J127" s="17" t="s">
        <v>475</v>
      </c>
      <c r="K127" s="34">
        <v>41348</v>
      </c>
      <c r="L127" s="34">
        <v>41348</v>
      </c>
      <c r="M127" s="34">
        <v>41426</v>
      </c>
      <c r="N127" s="17" t="s">
        <v>45</v>
      </c>
      <c r="O127" s="17" t="s">
        <v>46</v>
      </c>
      <c r="P127" s="31">
        <v>674412.929</v>
      </c>
      <c r="Q127" s="21">
        <v>0</v>
      </c>
      <c r="R127" s="31">
        <v>674412.929</v>
      </c>
      <c r="S127" s="31">
        <v>571536.3805084747</v>
      </c>
      <c r="T127" s="21">
        <v>0</v>
      </c>
      <c r="U127" s="149"/>
      <c r="V127" s="85"/>
      <c r="W127" s="38" t="s">
        <v>48</v>
      </c>
    </row>
    <row r="128" spans="1:23" ht="47.25">
      <c r="A128" s="17" t="s">
        <v>476</v>
      </c>
      <c r="B128" s="17" t="s">
        <v>477</v>
      </c>
      <c r="C128" s="17" t="s">
        <v>185</v>
      </c>
      <c r="D128" s="17">
        <v>5050000</v>
      </c>
      <c r="E128" s="17" t="s">
        <v>478</v>
      </c>
      <c r="F128" s="17">
        <v>112</v>
      </c>
      <c r="G128" s="17" t="s">
        <v>187</v>
      </c>
      <c r="H128" s="17">
        <v>39000</v>
      </c>
      <c r="I128" s="17">
        <v>5401000000</v>
      </c>
      <c r="J128" s="17" t="s">
        <v>78</v>
      </c>
      <c r="K128" s="29">
        <v>41365</v>
      </c>
      <c r="L128" s="29">
        <v>41365</v>
      </c>
      <c r="M128" s="29">
        <v>41639</v>
      </c>
      <c r="N128" s="17" t="s">
        <v>45</v>
      </c>
      <c r="O128" s="17" t="s">
        <v>46</v>
      </c>
      <c r="P128" s="21">
        <v>280</v>
      </c>
      <c r="Q128" s="31">
        <v>0</v>
      </c>
      <c r="R128" s="21">
        <f>P128</f>
        <v>280</v>
      </c>
      <c r="S128" s="21">
        <f>R128/1.18</f>
        <v>237.28813559322035</v>
      </c>
      <c r="T128" s="31">
        <v>0</v>
      </c>
      <c r="U128" s="17"/>
      <c r="V128" s="24" t="s">
        <v>47</v>
      </c>
      <c r="W128" s="24" t="s">
        <v>479</v>
      </c>
    </row>
    <row r="129" spans="1:23" ht="141.75">
      <c r="A129" s="17" t="s">
        <v>480</v>
      </c>
      <c r="B129" s="26" t="s">
        <v>189</v>
      </c>
      <c r="C129" s="25" t="s">
        <v>190</v>
      </c>
      <c r="D129" s="25">
        <v>6411020</v>
      </c>
      <c r="E129" s="25" t="s">
        <v>191</v>
      </c>
      <c r="F129" s="25">
        <v>796</v>
      </c>
      <c r="G129" s="25" t="s">
        <v>192</v>
      </c>
      <c r="H129" s="25" t="s">
        <v>193</v>
      </c>
      <c r="I129" s="25" t="s">
        <v>194</v>
      </c>
      <c r="J129" s="25" t="s">
        <v>195</v>
      </c>
      <c r="K129" s="19">
        <v>41365</v>
      </c>
      <c r="L129" s="19">
        <v>41365</v>
      </c>
      <c r="M129" s="19">
        <v>41426</v>
      </c>
      <c r="N129" s="17" t="s">
        <v>45</v>
      </c>
      <c r="O129" s="17" t="s">
        <v>46</v>
      </c>
      <c r="P129" s="21">
        <v>107.62386</v>
      </c>
      <c r="Q129" s="28">
        <v>0</v>
      </c>
      <c r="R129" s="21">
        <v>107.62386</v>
      </c>
      <c r="S129" s="21">
        <v>107.62386</v>
      </c>
      <c r="T129" s="28">
        <v>0</v>
      </c>
      <c r="U129" s="25"/>
      <c r="V129" s="24" t="s">
        <v>47</v>
      </c>
      <c r="W129" s="24" t="s">
        <v>479</v>
      </c>
    </row>
    <row r="130" spans="1:23" ht="47.25">
      <c r="A130" s="113" t="s">
        <v>481</v>
      </c>
      <c r="B130" s="36" t="s">
        <v>482</v>
      </c>
      <c r="C130" s="52" t="s">
        <v>235</v>
      </c>
      <c r="D130" s="25">
        <v>7244010</v>
      </c>
      <c r="E130" s="25" t="s">
        <v>236</v>
      </c>
      <c r="F130" s="25">
        <v>364</v>
      </c>
      <c r="G130" s="25" t="s">
        <v>215</v>
      </c>
      <c r="H130" s="25">
        <v>4</v>
      </c>
      <c r="I130" s="25">
        <v>5401376000</v>
      </c>
      <c r="J130" s="25" t="s">
        <v>93</v>
      </c>
      <c r="K130" s="27">
        <v>41365</v>
      </c>
      <c r="L130" s="27">
        <v>41365</v>
      </c>
      <c r="M130" s="27">
        <v>41609</v>
      </c>
      <c r="N130" s="25" t="s">
        <v>45</v>
      </c>
      <c r="O130" s="25" t="s">
        <v>46</v>
      </c>
      <c r="P130" s="21">
        <v>350</v>
      </c>
      <c r="Q130" s="28">
        <v>0</v>
      </c>
      <c r="R130" s="21">
        <v>350</v>
      </c>
      <c r="S130" s="21">
        <v>350</v>
      </c>
      <c r="T130" s="28">
        <v>0</v>
      </c>
      <c r="U130" s="25"/>
      <c r="V130" s="23" t="s">
        <v>47</v>
      </c>
      <c r="W130" s="24" t="s">
        <v>479</v>
      </c>
    </row>
    <row r="131" spans="1:23" ht="78.75">
      <c r="A131" s="113" t="s">
        <v>483</v>
      </c>
      <c r="B131" s="25" t="s">
        <v>484</v>
      </c>
      <c r="C131" s="25" t="s">
        <v>51</v>
      </c>
      <c r="D131" s="25">
        <v>7492000</v>
      </c>
      <c r="E131" s="23" t="s">
        <v>485</v>
      </c>
      <c r="F131" s="25">
        <v>539</v>
      </c>
      <c r="G131" s="25" t="s">
        <v>53</v>
      </c>
      <c r="H131" s="25" t="s">
        <v>54</v>
      </c>
      <c r="I131" s="25">
        <v>54013767</v>
      </c>
      <c r="J131" s="25" t="s">
        <v>55</v>
      </c>
      <c r="K131" s="27">
        <v>41395</v>
      </c>
      <c r="L131" s="27">
        <v>41456</v>
      </c>
      <c r="M131" s="27">
        <v>41639</v>
      </c>
      <c r="N131" s="25" t="s">
        <v>56</v>
      </c>
      <c r="O131" s="25" t="s">
        <v>57</v>
      </c>
      <c r="P131" s="21">
        <v>1665</v>
      </c>
      <c r="Q131" s="28">
        <v>0</v>
      </c>
      <c r="R131" s="21">
        <v>1665</v>
      </c>
      <c r="S131" s="21">
        <v>1665</v>
      </c>
      <c r="T131" s="28">
        <v>0</v>
      </c>
      <c r="U131" s="25"/>
      <c r="V131" s="25" t="s">
        <v>486</v>
      </c>
      <c r="W131" s="24" t="s">
        <v>479</v>
      </c>
    </row>
    <row r="132" spans="1:23" ht="141.75">
      <c r="A132" s="17" t="s">
        <v>487</v>
      </c>
      <c r="B132" s="17" t="s">
        <v>488</v>
      </c>
      <c r="C132" s="17" t="s">
        <v>489</v>
      </c>
      <c r="D132" s="17">
        <v>4510000</v>
      </c>
      <c r="E132" s="48" t="s">
        <v>490</v>
      </c>
      <c r="F132" s="35" t="s">
        <v>156</v>
      </c>
      <c r="G132" s="17" t="s">
        <v>157</v>
      </c>
      <c r="H132" s="24"/>
      <c r="I132" s="21">
        <v>44200000000</v>
      </c>
      <c r="J132" s="17" t="s">
        <v>85</v>
      </c>
      <c r="K132" s="29">
        <v>41365</v>
      </c>
      <c r="L132" s="29">
        <v>41365</v>
      </c>
      <c r="M132" s="29">
        <v>41760</v>
      </c>
      <c r="N132" s="24" t="s">
        <v>158</v>
      </c>
      <c r="O132" s="17" t="s">
        <v>57</v>
      </c>
      <c r="P132" s="151">
        <v>54182.00177</v>
      </c>
      <c r="Q132" s="31">
        <v>0</v>
      </c>
      <c r="R132" s="151">
        <f>P132/2</f>
        <v>27091.000885</v>
      </c>
      <c r="S132" s="31">
        <f>R132/1.18</f>
        <v>22958.47532627119</v>
      </c>
      <c r="T132" s="31">
        <f>P132-R132</f>
        <v>27091.000885</v>
      </c>
      <c r="U132" s="17"/>
      <c r="V132" s="24" t="s">
        <v>491</v>
      </c>
      <c r="W132" s="24" t="s">
        <v>479</v>
      </c>
    </row>
    <row r="133" spans="1:23" ht="47.25">
      <c r="A133" s="17" t="s">
        <v>492</v>
      </c>
      <c r="B133" s="17" t="s">
        <v>493</v>
      </c>
      <c r="C133" s="17" t="s">
        <v>472</v>
      </c>
      <c r="D133" s="17">
        <v>4521102</v>
      </c>
      <c r="E133" s="17" t="s">
        <v>473</v>
      </c>
      <c r="F133" s="17">
        <v>384</v>
      </c>
      <c r="G133" s="17" t="s">
        <v>306</v>
      </c>
      <c r="H133" s="151">
        <v>332.278</v>
      </c>
      <c r="I133" s="35" t="s">
        <v>474</v>
      </c>
      <c r="J133" s="17" t="s">
        <v>475</v>
      </c>
      <c r="K133" s="29">
        <v>41365</v>
      </c>
      <c r="L133" s="34">
        <v>41306</v>
      </c>
      <c r="M133" s="34">
        <v>41426</v>
      </c>
      <c r="N133" s="17" t="s">
        <v>45</v>
      </c>
      <c r="O133" s="17" t="s">
        <v>46</v>
      </c>
      <c r="P133" s="151">
        <v>332.278</v>
      </c>
      <c r="Q133" s="31">
        <v>0</v>
      </c>
      <c r="R133" s="31">
        <v>2600</v>
      </c>
      <c r="S133" s="31">
        <v>2203.389830508475</v>
      </c>
      <c r="T133" s="21">
        <v>0</v>
      </c>
      <c r="U133" s="17"/>
      <c r="V133" s="24" t="s">
        <v>47</v>
      </c>
      <c r="W133" s="24" t="s">
        <v>479</v>
      </c>
    </row>
    <row r="134" spans="1:23" ht="173.25">
      <c r="A134" s="17" t="s">
        <v>494</v>
      </c>
      <c r="B134" s="152" t="s">
        <v>495</v>
      </c>
      <c r="C134" s="17" t="s">
        <v>130</v>
      </c>
      <c r="D134" s="17">
        <v>7020000</v>
      </c>
      <c r="E134" s="17" t="s">
        <v>496</v>
      </c>
      <c r="F134" s="17"/>
      <c r="G134" s="17"/>
      <c r="H134" s="153" t="s">
        <v>497</v>
      </c>
      <c r="I134" s="35" t="s">
        <v>92</v>
      </c>
      <c r="J134" s="24" t="s">
        <v>93</v>
      </c>
      <c r="K134" s="29">
        <v>41365</v>
      </c>
      <c r="L134" s="29">
        <v>41334</v>
      </c>
      <c r="M134" s="29">
        <v>41639</v>
      </c>
      <c r="N134" s="17" t="s">
        <v>45</v>
      </c>
      <c r="O134" s="17" t="s">
        <v>46</v>
      </c>
      <c r="P134" s="151">
        <v>1022.1</v>
      </c>
      <c r="Q134" s="21">
        <v>0</v>
      </c>
      <c r="R134" s="151">
        <v>1022.1</v>
      </c>
      <c r="S134" s="151">
        <v>1022.1</v>
      </c>
      <c r="T134" s="21">
        <v>0</v>
      </c>
      <c r="U134" s="17"/>
      <c r="V134" s="24" t="s">
        <v>47</v>
      </c>
      <c r="W134" s="24" t="s">
        <v>479</v>
      </c>
    </row>
    <row r="135" spans="1:23" ht="63">
      <c r="A135" s="17" t="s">
        <v>498</v>
      </c>
      <c r="B135" s="17" t="s">
        <v>392</v>
      </c>
      <c r="C135" s="17">
        <v>60</v>
      </c>
      <c r="D135" s="17">
        <v>6022000</v>
      </c>
      <c r="E135" s="17" t="s">
        <v>273</v>
      </c>
      <c r="F135" s="17">
        <v>384</v>
      </c>
      <c r="G135" s="17" t="s">
        <v>274</v>
      </c>
      <c r="H135" s="21">
        <v>465.53</v>
      </c>
      <c r="I135" s="17" t="s">
        <v>287</v>
      </c>
      <c r="J135" s="17" t="s">
        <v>288</v>
      </c>
      <c r="K135" s="29">
        <v>41365</v>
      </c>
      <c r="L135" s="29">
        <v>41365</v>
      </c>
      <c r="M135" s="29">
        <v>41639</v>
      </c>
      <c r="N135" s="17" t="s">
        <v>45</v>
      </c>
      <c r="O135" s="17" t="s">
        <v>46</v>
      </c>
      <c r="P135" s="151">
        <v>465.516</v>
      </c>
      <c r="Q135" s="21">
        <v>0</v>
      </c>
      <c r="R135" s="151">
        <v>465.516</v>
      </c>
      <c r="S135" s="151">
        <v>465.516</v>
      </c>
      <c r="T135" s="21">
        <v>0</v>
      </c>
      <c r="U135" s="142" t="s">
        <v>499</v>
      </c>
      <c r="V135" s="142" t="s">
        <v>47</v>
      </c>
      <c r="W135" s="24" t="s">
        <v>479</v>
      </c>
    </row>
    <row r="136" spans="1:23" ht="47.25">
      <c r="A136" s="17" t="s">
        <v>500</v>
      </c>
      <c r="B136" s="17" t="s">
        <v>501</v>
      </c>
      <c r="C136" s="17">
        <v>74</v>
      </c>
      <c r="D136" s="17" t="s">
        <v>296</v>
      </c>
      <c r="E136" s="17" t="s">
        <v>273</v>
      </c>
      <c r="F136" s="17">
        <v>384</v>
      </c>
      <c r="G136" s="17" t="s">
        <v>274</v>
      </c>
      <c r="H136" s="21">
        <v>252</v>
      </c>
      <c r="I136" s="17">
        <v>10401000000</v>
      </c>
      <c r="J136" s="17" t="s">
        <v>279</v>
      </c>
      <c r="K136" s="29">
        <v>41365</v>
      </c>
      <c r="L136" s="29">
        <v>41365</v>
      </c>
      <c r="M136" s="29">
        <v>41518</v>
      </c>
      <c r="N136" s="17" t="s">
        <v>45</v>
      </c>
      <c r="O136" s="17" t="s">
        <v>46</v>
      </c>
      <c r="P136" s="151">
        <v>251.682</v>
      </c>
      <c r="Q136" s="21">
        <v>0</v>
      </c>
      <c r="R136" s="21">
        <v>251.68</v>
      </c>
      <c r="S136" s="21">
        <v>251.68</v>
      </c>
      <c r="T136" s="21">
        <v>0</v>
      </c>
      <c r="U136" s="142" t="s">
        <v>502</v>
      </c>
      <c r="V136" s="142" t="s">
        <v>47</v>
      </c>
      <c r="W136" s="24" t="s">
        <v>479</v>
      </c>
    </row>
    <row r="137" spans="1:23" ht="47.25">
      <c r="A137" s="17" t="s">
        <v>503</v>
      </c>
      <c r="B137" s="17" t="s">
        <v>501</v>
      </c>
      <c r="C137" s="17">
        <v>74</v>
      </c>
      <c r="D137" s="17" t="s">
        <v>296</v>
      </c>
      <c r="E137" s="17" t="s">
        <v>273</v>
      </c>
      <c r="F137" s="17">
        <v>384</v>
      </c>
      <c r="G137" s="17" t="s">
        <v>274</v>
      </c>
      <c r="H137" s="21">
        <v>404</v>
      </c>
      <c r="I137" s="17">
        <v>10401000000</v>
      </c>
      <c r="J137" s="17" t="s">
        <v>279</v>
      </c>
      <c r="K137" s="29">
        <v>41365</v>
      </c>
      <c r="L137" s="29">
        <v>41365</v>
      </c>
      <c r="M137" s="29">
        <v>41518</v>
      </c>
      <c r="N137" s="17" t="s">
        <v>45</v>
      </c>
      <c r="O137" s="17" t="s">
        <v>46</v>
      </c>
      <c r="P137" s="151">
        <v>403.602</v>
      </c>
      <c r="Q137" s="21">
        <v>0</v>
      </c>
      <c r="R137" s="21">
        <v>403.6</v>
      </c>
      <c r="S137" s="21">
        <v>403.6</v>
      </c>
      <c r="T137" s="21">
        <v>0</v>
      </c>
      <c r="U137" s="142" t="s">
        <v>504</v>
      </c>
      <c r="V137" s="142" t="s">
        <v>47</v>
      </c>
      <c r="W137" s="24" t="s">
        <v>479</v>
      </c>
    </row>
    <row r="138" spans="1:23" ht="157.5">
      <c r="A138" s="17" t="s">
        <v>505</v>
      </c>
      <c r="B138" s="18" t="s">
        <v>506</v>
      </c>
      <c r="C138" s="17" t="s">
        <v>489</v>
      </c>
      <c r="D138" s="17">
        <v>4510000</v>
      </c>
      <c r="E138" s="48" t="s">
        <v>490</v>
      </c>
      <c r="F138" s="35" t="s">
        <v>156</v>
      </c>
      <c r="G138" s="17" t="s">
        <v>157</v>
      </c>
      <c r="H138" s="24">
        <v>1495</v>
      </c>
      <c r="I138" s="24">
        <v>98401000000</v>
      </c>
      <c r="J138" s="24" t="s">
        <v>71</v>
      </c>
      <c r="K138" s="29">
        <v>41365</v>
      </c>
      <c r="L138" s="29">
        <v>41365</v>
      </c>
      <c r="M138" s="29">
        <v>41699</v>
      </c>
      <c r="N138" s="24" t="s">
        <v>158</v>
      </c>
      <c r="O138" s="17" t="s">
        <v>57</v>
      </c>
      <c r="P138" s="151">
        <v>55100</v>
      </c>
      <c r="Q138" s="31">
        <v>0</v>
      </c>
      <c r="R138" s="31">
        <v>45280</v>
      </c>
      <c r="S138" s="31">
        <v>45280</v>
      </c>
      <c r="T138" s="31">
        <f>P138-R138</f>
        <v>9820</v>
      </c>
      <c r="U138" s="17"/>
      <c r="V138" s="24" t="s">
        <v>507</v>
      </c>
      <c r="W138" s="24" t="s">
        <v>479</v>
      </c>
    </row>
    <row r="139" spans="1:23" ht="236.25">
      <c r="A139" s="17" t="s">
        <v>508</v>
      </c>
      <c r="B139" s="17" t="s">
        <v>509</v>
      </c>
      <c r="C139" s="17" t="s">
        <v>510</v>
      </c>
      <c r="D139" s="17" t="s">
        <v>511</v>
      </c>
      <c r="E139" s="17"/>
      <c r="F139" s="17">
        <v>792</v>
      </c>
      <c r="G139" s="17" t="s">
        <v>512</v>
      </c>
      <c r="H139" s="17"/>
      <c r="I139" s="21" t="s">
        <v>513</v>
      </c>
      <c r="J139" s="17" t="s">
        <v>514</v>
      </c>
      <c r="K139" s="29">
        <v>41365</v>
      </c>
      <c r="L139" s="29">
        <v>41365</v>
      </c>
      <c r="M139" s="29">
        <v>41609</v>
      </c>
      <c r="N139" s="17" t="s">
        <v>56</v>
      </c>
      <c r="O139" s="17" t="s">
        <v>57</v>
      </c>
      <c r="P139" s="151">
        <v>8500</v>
      </c>
      <c r="Q139" s="21">
        <v>0</v>
      </c>
      <c r="R139" s="151">
        <v>8500</v>
      </c>
      <c r="S139" s="151">
        <v>8500</v>
      </c>
      <c r="T139" s="21">
        <v>0</v>
      </c>
      <c r="U139" s="17"/>
      <c r="V139" s="17" t="s">
        <v>515</v>
      </c>
      <c r="W139" s="24" t="s">
        <v>479</v>
      </c>
    </row>
    <row r="140" spans="1:23" ht="63">
      <c r="A140" s="17" t="s">
        <v>516</v>
      </c>
      <c r="B140" s="17" t="s">
        <v>517</v>
      </c>
      <c r="C140" s="17" t="s">
        <v>51</v>
      </c>
      <c r="D140" s="17">
        <v>7492000</v>
      </c>
      <c r="E140" s="24" t="s">
        <v>518</v>
      </c>
      <c r="F140" s="17">
        <v>539</v>
      </c>
      <c r="G140" s="17" t="s">
        <v>53</v>
      </c>
      <c r="H140" s="17">
        <v>10176</v>
      </c>
      <c r="I140" s="17">
        <v>54013767</v>
      </c>
      <c r="J140" s="17" t="s">
        <v>55</v>
      </c>
      <c r="K140" s="29">
        <v>41395</v>
      </c>
      <c r="L140" s="29">
        <v>41426</v>
      </c>
      <c r="M140" s="29">
        <v>41640</v>
      </c>
      <c r="N140" s="17" t="s">
        <v>56</v>
      </c>
      <c r="O140" s="17" t="s">
        <v>57</v>
      </c>
      <c r="P140" s="151">
        <v>1335.288</v>
      </c>
      <c r="Q140" s="21">
        <v>0</v>
      </c>
      <c r="R140" s="21">
        <f>P140</f>
        <v>1335.288</v>
      </c>
      <c r="S140" s="21">
        <f>R140/1.18</f>
        <v>1131.6000000000001</v>
      </c>
      <c r="T140" s="21">
        <v>0</v>
      </c>
      <c r="U140" s="17"/>
      <c r="V140" s="24" t="s">
        <v>519</v>
      </c>
      <c r="W140" s="24" t="s">
        <v>479</v>
      </c>
    </row>
    <row r="141" spans="1:23" ht="78.75">
      <c r="A141" s="17" t="s">
        <v>520</v>
      </c>
      <c r="B141" s="18" t="s">
        <v>521</v>
      </c>
      <c r="C141" s="17" t="s">
        <v>81</v>
      </c>
      <c r="D141" s="35" t="s">
        <v>82</v>
      </c>
      <c r="E141" s="24" t="s">
        <v>155</v>
      </c>
      <c r="F141" s="35" t="s">
        <v>156</v>
      </c>
      <c r="G141" s="17" t="s">
        <v>157</v>
      </c>
      <c r="H141" s="24">
        <v>2</v>
      </c>
      <c r="I141" s="24">
        <v>7427000000</v>
      </c>
      <c r="J141" s="24" t="s">
        <v>406</v>
      </c>
      <c r="K141" s="29">
        <v>41365</v>
      </c>
      <c r="L141" s="29">
        <v>41395</v>
      </c>
      <c r="M141" s="29">
        <v>41639</v>
      </c>
      <c r="N141" s="24" t="s">
        <v>56</v>
      </c>
      <c r="O141" s="17" t="s">
        <v>57</v>
      </c>
      <c r="P141" s="151">
        <v>3082.59995</v>
      </c>
      <c r="Q141" s="31">
        <v>0</v>
      </c>
      <c r="R141" s="21">
        <f>P141</f>
        <v>3082.59995</v>
      </c>
      <c r="S141" s="21">
        <f>R141/1.18</f>
        <v>2612.3728389830508</v>
      </c>
      <c r="T141" s="31">
        <v>0</v>
      </c>
      <c r="U141" s="17"/>
      <c r="V141" s="17" t="s">
        <v>522</v>
      </c>
      <c r="W141" s="24" t="s">
        <v>479</v>
      </c>
    </row>
    <row r="142" spans="1:23" ht="78.75">
      <c r="A142" s="17" t="s">
        <v>523</v>
      </c>
      <c r="B142" s="17" t="s">
        <v>524</v>
      </c>
      <c r="C142" s="17" t="s">
        <v>525</v>
      </c>
      <c r="D142" s="17">
        <v>7493</v>
      </c>
      <c r="E142" s="17" t="s">
        <v>526</v>
      </c>
      <c r="F142" s="17">
        <v>55</v>
      </c>
      <c r="G142" s="17" t="s">
        <v>90</v>
      </c>
      <c r="H142" s="17">
        <v>3065.3999999999996</v>
      </c>
      <c r="I142" s="17">
        <v>5401376000</v>
      </c>
      <c r="J142" s="17" t="s">
        <v>44</v>
      </c>
      <c r="K142" s="34">
        <v>41395</v>
      </c>
      <c r="L142" s="34">
        <v>41426</v>
      </c>
      <c r="M142" s="34">
        <v>41791</v>
      </c>
      <c r="N142" s="17" t="s">
        <v>56</v>
      </c>
      <c r="O142" s="17" t="s">
        <v>46</v>
      </c>
      <c r="P142" s="151">
        <v>1882.0325</v>
      </c>
      <c r="Q142" s="21">
        <v>0</v>
      </c>
      <c r="R142" s="21">
        <f>P142-T142</f>
        <v>1002.0325</v>
      </c>
      <c r="S142" s="21">
        <f>R142</f>
        <v>1002.0325</v>
      </c>
      <c r="T142" s="21">
        <v>880</v>
      </c>
      <c r="U142" s="22"/>
      <c r="V142" s="17" t="s">
        <v>527</v>
      </c>
      <c r="W142" s="24" t="s">
        <v>479</v>
      </c>
    </row>
    <row r="143" spans="1:23" ht="47.25">
      <c r="A143" s="17" t="s">
        <v>528</v>
      </c>
      <c r="B143" s="17" t="s">
        <v>529</v>
      </c>
      <c r="C143" s="154" t="s">
        <v>235</v>
      </c>
      <c r="D143" s="17">
        <v>7244010</v>
      </c>
      <c r="E143" s="17" t="s">
        <v>236</v>
      </c>
      <c r="F143" s="17">
        <v>539</v>
      </c>
      <c r="G143" s="17" t="s">
        <v>239</v>
      </c>
      <c r="H143" s="17" t="s">
        <v>109</v>
      </c>
      <c r="I143" s="17">
        <v>5401376000</v>
      </c>
      <c r="J143" s="17" t="s">
        <v>93</v>
      </c>
      <c r="K143" s="29">
        <v>41365</v>
      </c>
      <c r="L143" s="29">
        <v>41365</v>
      </c>
      <c r="M143" s="29">
        <v>41609</v>
      </c>
      <c r="N143" s="17" t="s">
        <v>45</v>
      </c>
      <c r="O143" s="17" t="s">
        <v>46</v>
      </c>
      <c r="P143" s="151">
        <v>2700</v>
      </c>
      <c r="Q143" s="21">
        <v>0</v>
      </c>
      <c r="R143" s="151">
        <v>2700</v>
      </c>
      <c r="S143" s="151">
        <v>2700</v>
      </c>
      <c r="T143" s="21">
        <v>0</v>
      </c>
      <c r="U143" s="17"/>
      <c r="V143" s="24" t="s">
        <v>47</v>
      </c>
      <c r="W143" s="24" t="s">
        <v>479</v>
      </c>
    </row>
    <row r="144" spans="1:23" ht="78.75">
      <c r="A144" s="17" t="s">
        <v>530</v>
      </c>
      <c r="B144" s="48" t="s">
        <v>531</v>
      </c>
      <c r="C144" s="48" t="s">
        <v>337</v>
      </c>
      <c r="D144" s="80">
        <v>9460000</v>
      </c>
      <c r="E144" s="48" t="s">
        <v>338</v>
      </c>
      <c r="F144" s="17">
        <v>384</v>
      </c>
      <c r="G144" s="17" t="s">
        <v>339</v>
      </c>
      <c r="H144" s="155">
        <v>3146.7</v>
      </c>
      <c r="I144" s="82">
        <v>5401376000</v>
      </c>
      <c r="J144" s="48" t="s">
        <v>340</v>
      </c>
      <c r="K144" s="34">
        <v>41365</v>
      </c>
      <c r="L144" s="34">
        <v>41365</v>
      </c>
      <c r="M144" s="34">
        <v>41639</v>
      </c>
      <c r="N144" s="32" t="s">
        <v>45</v>
      </c>
      <c r="O144" s="17" t="s">
        <v>46</v>
      </c>
      <c r="P144" s="151">
        <v>6605.36</v>
      </c>
      <c r="Q144" s="21">
        <v>0</v>
      </c>
      <c r="R144" s="21">
        <v>6605.35</v>
      </c>
      <c r="S144" s="21">
        <v>5597.754237288136</v>
      </c>
      <c r="T144" s="31">
        <v>0</v>
      </c>
      <c r="U144" s="48"/>
      <c r="V144" s="24" t="s">
        <v>47</v>
      </c>
      <c r="W144" s="24" t="s">
        <v>479</v>
      </c>
    </row>
    <row r="145" spans="1:23" ht="63">
      <c r="A145" s="17" t="s">
        <v>532</v>
      </c>
      <c r="B145" s="17" t="s">
        <v>533</v>
      </c>
      <c r="C145" s="17" t="s">
        <v>51</v>
      </c>
      <c r="D145" s="17">
        <v>7492000</v>
      </c>
      <c r="E145" s="24" t="s">
        <v>534</v>
      </c>
      <c r="F145" s="17">
        <v>539</v>
      </c>
      <c r="G145" s="17" t="s">
        <v>53</v>
      </c>
      <c r="H145" s="17">
        <v>3042</v>
      </c>
      <c r="I145" s="17">
        <v>54013767</v>
      </c>
      <c r="J145" s="17" t="s">
        <v>55</v>
      </c>
      <c r="K145" s="29">
        <v>41365</v>
      </c>
      <c r="L145" s="29">
        <v>41365</v>
      </c>
      <c r="M145" s="29">
        <v>41426</v>
      </c>
      <c r="N145" s="17" t="s">
        <v>45</v>
      </c>
      <c r="O145" s="17" t="s">
        <v>46</v>
      </c>
      <c r="P145" s="151">
        <v>456.3</v>
      </c>
      <c r="Q145" s="21">
        <v>0</v>
      </c>
      <c r="R145" s="21">
        <v>456.3</v>
      </c>
      <c r="S145" s="21">
        <v>386.69491525423734</v>
      </c>
      <c r="T145" s="21">
        <v>0</v>
      </c>
      <c r="U145" s="17"/>
      <c r="V145" s="24" t="s">
        <v>47</v>
      </c>
      <c r="W145" s="24" t="s">
        <v>479</v>
      </c>
    </row>
    <row r="146" spans="1:23" ht="78.75">
      <c r="A146" s="17" t="s">
        <v>535</v>
      </c>
      <c r="B146" s="18" t="s">
        <v>536</v>
      </c>
      <c r="C146" s="17" t="s">
        <v>537</v>
      </c>
      <c r="D146" s="35" t="s">
        <v>162</v>
      </c>
      <c r="E146" s="24" t="s">
        <v>155</v>
      </c>
      <c r="F146" s="17">
        <v>539</v>
      </c>
      <c r="G146" s="17" t="s">
        <v>53</v>
      </c>
      <c r="H146" s="24">
        <v>226.98</v>
      </c>
      <c r="I146" s="24">
        <v>98401000000</v>
      </c>
      <c r="J146" s="24" t="s">
        <v>71</v>
      </c>
      <c r="K146" s="29">
        <v>41365</v>
      </c>
      <c r="L146" s="29">
        <v>41365</v>
      </c>
      <c r="M146" s="29">
        <v>41395</v>
      </c>
      <c r="N146" s="24" t="s">
        <v>45</v>
      </c>
      <c r="O146" s="17" t="s">
        <v>46</v>
      </c>
      <c r="P146" s="151">
        <v>151.33</v>
      </c>
      <c r="Q146" s="31">
        <v>0</v>
      </c>
      <c r="R146" s="31">
        <v>151.33</v>
      </c>
      <c r="S146" s="31">
        <f>R146/1.18</f>
        <v>128.24576271186442</v>
      </c>
      <c r="T146" s="31">
        <v>0</v>
      </c>
      <c r="U146" s="17"/>
      <c r="V146" s="24" t="s">
        <v>47</v>
      </c>
      <c r="W146" s="24" t="s">
        <v>479</v>
      </c>
    </row>
    <row r="147" spans="1:23" ht="110.25">
      <c r="A147" s="17" t="s">
        <v>538</v>
      </c>
      <c r="B147" s="48" t="s">
        <v>539</v>
      </c>
      <c r="C147" s="17" t="s">
        <v>540</v>
      </c>
      <c r="D147" s="17">
        <v>7421025</v>
      </c>
      <c r="E147" s="17" t="s">
        <v>541</v>
      </c>
      <c r="F147" s="17">
        <v>384</v>
      </c>
      <c r="G147" s="17" t="s">
        <v>542</v>
      </c>
      <c r="H147" s="156">
        <v>400</v>
      </c>
      <c r="I147" s="17">
        <v>5401376000</v>
      </c>
      <c r="J147" s="48" t="s">
        <v>543</v>
      </c>
      <c r="K147" s="34">
        <v>41365</v>
      </c>
      <c r="L147" s="34">
        <v>41365</v>
      </c>
      <c r="M147" s="34">
        <v>41395</v>
      </c>
      <c r="N147" s="17" t="s">
        <v>45</v>
      </c>
      <c r="O147" s="17" t="s">
        <v>46</v>
      </c>
      <c r="P147" s="151">
        <v>400</v>
      </c>
      <c r="Q147" s="21">
        <v>0</v>
      </c>
      <c r="R147" s="21">
        <v>400</v>
      </c>
      <c r="S147" s="21">
        <v>338.98305084745766</v>
      </c>
      <c r="T147" s="21">
        <v>0</v>
      </c>
      <c r="U147" s="48"/>
      <c r="V147" s="24" t="s">
        <v>47</v>
      </c>
      <c r="W147" s="24" t="s">
        <v>479</v>
      </c>
    </row>
    <row r="148" spans="1:23" ht="63">
      <c r="A148" s="17" t="s">
        <v>544</v>
      </c>
      <c r="B148" s="26" t="s">
        <v>545</v>
      </c>
      <c r="C148" s="17" t="s">
        <v>81</v>
      </c>
      <c r="D148" s="35" t="s">
        <v>82</v>
      </c>
      <c r="E148" s="24" t="s">
        <v>155</v>
      </c>
      <c r="F148" s="17">
        <v>384</v>
      </c>
      <c r="G148" s="17" t="s">
        <v>542</v>
      </c>
      <c r="H148" s="151">
        <v>2026.29</v>
      </c>
      <c r="I148" s="24">
        <v>98401000000</v>
      </c>
      <c r="J148" s="24" t="s">
        <v>71</v>
      </c>
      <c r="K148" s="29">
        <v>41365</v>
      </c>
      <c r="L148" s="29">
        <v>41275</v>
      </c>
      <c r="M148" s="29">
        <v>41456</v>
      </c>
      <c r="N148" s="17" t="s">
        <v>45</v>
      </c>
      <c r="O148" s="17" t="s">
        <v>46</v>
      </c>
      <c r="P148" s="151">
        <v>2026.29</v>
      </c>
      <c r="Q148" s="21">
        <v>0</v>
      </c>
      <c r="R148" s="21">
        <f>P148</f>
        <v>2026.29</v>
      </c>
      <c r="S148" s="21">
        <f>R148/1.18</f>
        <v>1717.1949152542375</v>
      </c>
      <c r="T148" s="21">
        <v>0</v>
      </c>
      <c r="U148" s="17"/>
      <c r="V148" s="24" t="s">
        <v>47</v>
      </c>
      <c r="W148" s="24" t="s">
        <v>479</v>
      </c>
    </row>
    <row r="149" spans="1:23" ht="63">
      <c r="A149" s="17" t="s">
        <v>546</v>
      </c>
      <c r="B149" s="26" t="s">
        <v>547</v>
      </c>
      <c r="C149" s="17" t="s">
        <v>81</v>
      </c>
      <c r="D149" s="35" t="s">
        <v>82</v>
      </c>
      <c r="E149" s="24" t="s">
        <v>155</v>
      </c>
      <c r="F149" s="17">
        <v>384</v>
      </c>
      <c r="G149" s="17" t="s">
        <v>542</v>
      </c>
      <c r="H149" s="151">
        <v>478.5</v>
      </c>
      <c r="I149" s="24">
        <v>98401000000</v>
      </c>
      <c r="J149" s="24" t="s">
        <v>71</v>
      </c>
      <c r="K149" s="29">
        <v>41365</v>
      </c>
      <c r="L149" s="29">
        <v>41275</v>
      </c>
      <c r="M149" s="29">
        <v>41456</v>
      </c>
      <c r="N149" s="17" t="s">
        <v>45</v>
      </c>
      <c r="O149" s="17" t="s">
        <v>46</v>
      </c>
      <c r="P149" s="151">
        <v>478.5</v>
      </c>
      <c r="Q149" s="21">
        <v>0</v>
      </c>
      <c r="R149" s="21">
        <f>P149</f>
        <v>478.5</v>
      </c>
      <c r="S149" s="21">
        <f>R149/1.18</f>
        <v>405.5084745762712</v>
      </c>
      <c r="T149" s="21">
        <v>0</v>
      </c>
      <c r="U149" s="17"/>
      <c r="V149" s="24" t="s">
        <v>47</v>
      </c>
      <c r="W149" s="24" t="s">
        <v>479</v>
      </c>
    </row>
    <row r="150" spans="1:23" ht="78.75">
      <c r="A150" s="17" t="s">
        <v>548</v>
      </c>
      <c r="B150" s="26" t="s">
        <v>549</v>
      </c>
      <c r="C150" s="17" t="s">
        <v>81</v>
      </c>
      <c r="D150" s="35" t="s">
        <v>82</v>
      </c>
      <c r="E150" s="24" t="s">
        <v>155</v>
      </c>
      <c r="F150" s="17">
        <v>384</v>
      </c>
      <c r="G150" s="17" t="s">
        <v>542</v>
      </c>
      <c r="H150" s="151">
        <v>3936.01</v>
      </c>
      <c r="I150" s="24">
        <v>98401000000</v>
      </c>
      <c r="J150" s="24" t="s">
        <v>71</v>
      </c>
      <c r="K150" s="29">
        <v>41365</v>
      </c>
      <c r="L150" s="29">
        <v>41275</v>
      </c>
      <c r="M150" s="29">
        <v>41456</v>
      </c>
      <c r="N150" s="17" t="s">
        <v>45</v>
      </c>
      <c r="O150" s="17" t="s">
        <v>46</v>
      </c>
      <c r="P150" s="151">
        <v>3936.01</v>
      </c>
      <c r="Q150" s="21">
        <v>0</v>
      </c>
      <c r="R150" s="21">
        <f>P150</f>
        <v>3936.01</v>
      </c>
      <c r="S150" s="21">
        <f>R150/1.18</f>
        <v>3335.6016949152545</v>
      </c>
      <c r="T150" s="21">
        <v>0</v>
      </c>
      <c r="U150" s="17"/>
      <c r="V150" s="24" t="s">
        <v>47</v>
      </c>
      <c r="W150" s="24" t="s">
        <v>479</v>
      </c>
    </row>
    <row r="151" spans="1:23" ht="63">
      <c r="A151" s="17" t="s">
        <v>550</v>
      </c>
      <c r="B151" s="17" t="s">
        <v>551</v>
      </c>
      <c r="C151" s="17" t="s">
        <v>552</v>
      </c>
      <c r="D151" s="17">
        <v>2221450</v>
      </c>
      <c r="E151" s="17" t="s">
        <v>461</v>
      </c>
      <c r="F151" s="17">
        <v>384</v>
      </c>
      <c r="G151" s="17" t="s">
        <v>274</v>
      </c>
      <c r="H151" s="17">
        <v>330.3</v>
      </c>
      <c r="I151" s="17" t="s">
        <v>553</v>
      </c>
      <c r="J151" s="17" t="s">
        <v>554</v>
      </c>
      <c r="K151" s="29">
        <v>41365</v>
      </c>
      <c r="L151" s="29">
        <v>41365</v>
      </c>
      <c r="M151" s="29">
        <v>41395</v>
      </c>
      <c r="N151" s="17" t="s">
        <v>45</v>
      </c>
      <c r="O151" s="17" t="s">
        <v>46</v>
      </c>
      <c r="P151" s="151">
        <v>279.912</v>
      </c>
      <c r="Q151" s="21">
        <v>0</v>
      </c>
      <c r="R151" s="21">
        <v>279.9</v>
      </c>
      <c r="S151" s="21">
        <v>279.9</v>
      </c>
      <c r="T151" s="21">
        <v>0</v>
      </c>
      <c r="U151" s="17"/>
      <c r="V151" s="24" t="s">
        <v>47</v>
      </c>
      <c r="W151" s="24" t="s">
        <v>479</v>
      </c>
    </row>
    <row r="152" spans="1:23" ht="78.75">
      <c r="A152" s="17" t="s">
        <v>555</v>
      </c>
      <c r="B152" s="48" t="s">
        <v>556</v>
      </c>
      <c r="C152" s="48" t="s">
        <v>557</v>
      </c>
      <c r="D152" s="48">
        <v>7010020</v>
      </c>
      <c r="E152" s="48" t="s">
        <v>558</v>
      </c>
      <c r="F152" s="17" t="s">
        <v>89</v>
      </c>
      <c r="G152" s="48" t="s">
        <v>90</v>
      </c>
      <c r="H152" s="17">
        <v>115.2</v>
      </c>
      <c r="I152" s="17">
        <v>45286570</v>
      </c>
      <c r="J152" s="48" t="s">
        <v>317</v>
      </c>
      <c r="K152" s="34">
        <v>41426</v>
      </c>
      <c r="L152" s="34">
        <v>41487</v>
      </c>
      <c r="M152" s="34">
        <v>41821</v>
      </c>
      <c r="N152" s="17" t="s">
        <v>45</v>
      </c>
      <c r="O152" s="17" t="s">
        <v>46</v>
      </c>
      <c r="P152" s="151">
        <v>1830</v>
      </c>
      <c r="Q152" s="21">
        <v>0</v>
      </c>
      <c r="R152" s="21">
        <v>930</v>
      </c>
      <c r="S152" s="21">
        <v>930</v>
      </c>
      <c r="T152" s="21">
        <v>900</v>
      </c>
      <c r="U152" s="48"/>
      <c r="V152" s="17" t="s">
        <v>47</v>
      </c>
      <c r="W152" s="24" t="s">
        <v>479</v>
      </c>
    </row>
    <row r="153" spans="1:23" ht="78.75">
      <c r="A153" s="17" t="s">
        <v>559</v>
      </c>
      <c r="B153" s="17" t="s">
        <v>560</v>
      </c>
      <c r="C153" s="17" t="s">
        <v>137</v>
      </c>
      <c r="D153" s="17" t="s">
        <v>162</v>
      </c>
      <c r="E153" s="17" t="s">
        <v>117</v>
      </c>
      <c r="F153" s="17" t="s">
        <v>163</v>
      </c>
      <c r="G153" s="17" t="s">
        <v>164</v>
      </c>
      <c r="H153" s="17"/>
      <c r="I153" s="17">
        <v>10401000000</v>
      </c>
      <c r="J153" s="17" t="s">
        <v>279</v>
      </c>
      <c r="K153" s="29">
        <v>41365</v>
      </c>
      <c r="L153" s="29">
        <v>41214</v>
      </c>
      <c r="M153" s="29">
        <v>42309</v>
      </c>
      <c r="N153" s="17" t="s">
        <v>45</v>
      </c>
      <c r="O153" s="17" t="s">
        <v>46</v>
      </c>
      <c r="P153" s="151">
        <v>833.72</v>
      </c>
      <c r="Q153" s="31">
        <v>0</v>
      </c>
      <c r="R153" s="31">
        <v>277.91</v>
      </c>
      <c r="S153" s="31">
        <v>277.91</v>
      </c>
      <c r="T153" s="31">
        <f>P153-R153</f>
        <v>555.81</v>
      </c>
      <c r="U153" s="17"/>
      <c r="V153" s="24" t="s">
        <v>47</v>
      </c>
      <c r="W153" s="24" t="s">
        <v>479</v>
      </c>
    </row>
    <row r="154" spans="1:23" ht="63">
      <c r="A154" s="17" t="s">
        <v>561</v>
      </c>
      <c r="B154" s="26" t="s">
        <v>562</v>
      </c>
      <c r="C154" s="17" t="s">
        <v>459</v>
      </c>
      <c r="D154" s="21" t="s">
        <v>460</v>
      </c>
      <c r="E154" s="17" t="s">
        <v>461</v>
      </c>
      <c r="F154" s="17">
        <v>384</v>
      </c>
      <c r="G154" s="17" t="s">
        <v>274</v>
      </c>
      <c r="H154" s="17">
        <v>503.32</v>
      </c>
      <c r="I154" s="17">
        <v>46000000000</v>
      </c>
      <c r="J154" s="17" t="s">
        <v>462</v>
      </c>
      <c r="K154" s="29">
        <v>41365</v>
      </c>
      <c r="L154" s="29">
        <v>41365</v>
      </c>
      <c r="M154" s="29">
        <v>41426</v>
      </c>
      <c r="N154" s="17" t="s">
        <v>45</v>
      </c>
      <c r="O154" s="17" t="s">
        <v>46</v>
      </c>
      <c r="P154" s="151">
        <v>503.32</v>
      </c>
      <c r="Q154" s="21">
        <v>0</v>
      </c>
      <c r="R154" s="21">
        <f>P154</f>
        <v>503.32</v>
      </c>
      <c r="S154" s="21">
        <f>R154/1.18</f>
        <v>426.54237288135596</v>
      </c>
      <c r="T154" s="21">
        <v>0</v>
      </c>
      <c r="U154" s="17"/>
      <c r="V154" s="24" t="s">
        <v>47</v>
      </c>
      <c r="W154" s="24" t="s">
        <v>479</v>
      </c>
    </row>
    <row r="155" spans="1:23" ht="31.5">
      <c r="A155" s="17" t="s">
        <v>563</v>
      </c>
      <c r="B155" s="17" t="s">
        <v>564</v>
      </c>
      <c r="C155" s="35" t="s">
        <v>565</v>
      </c>
      <c r="D155" s="35">
        <v>5233010</v>
      </c>
      <c r="E155" s="17" t="s">
        <v>566</v>
      </c>
      <c r="F155" s="17">
        <v>796</v>
      </c>
      <c r="G155" s="17" t="s">
        <v>150</v>
      </c>
      <c r="H155" s="17" t="s">
        <v>567</v>
      </c>
      <c r="I155" s="21">
        <v>44401000002</v>
      </c>
      <c r="J155" s="17" t="s">
        <v>270</v>
      </c>
      <c r="K155" s="34">
        <v>41365</v>
      </c>
      <c r="L155" s="34">
        <v>41365</v>
      </c>
      <c r="M155" s="34">
        <v>41518</v>
      </c>
      <c r="N155" s="17" t="s">
        <v>45</v>
      </c>
      <c r="O155" s="17" t="s">
        <v>46</v>
      </c>
      <c r="P155" s="151">
        <v>197.245</v>
      </c>
      <c r="Q155" s="21">
        <v>0</v>
      </c>
      <c r="R155" s="21">
        <v>197.25</v>
      </c>
      <c r="S155" s="21">
        <v>197.25</v>
      </c>
      <c r="T155" s="21">
        <v>0</v>
      </c>
      <c r="U155" s="21"/>
      <c r="V155" s="24" t="s">
        <v>47</v>
      </c>
      <c r="W155" s="24" t="s">
        <v>479</v>
      </c>
    </row>
    <row r="156" spans="1:23" ht="47.25">
      <c r="A156" s="17" t="s">
        <v>568</v>
      </c>
      <c r="B156" s="17" t="s">
        <v>569</v>
      </c>
      <c r="C156" s="17" t="s">
        <v>137</v>
      </c>
      <c r="D156" s="17" t="s">
        <v>162</v>
      </c>
      <c r="E156" s="17" t="s">
        <v>117</v>
      </c>
      <c r="F156" s="17" t="s">
        <v>163</v>
      </c>
      <c r="G156" s="17" t="s">
        <v>164</v>
      </c>
      <c r="H156" s="17">
        <v>9.44</v>
      </c>
      <c r="I156" s="17">
        <v>98401000000</v>
      </c>
      <c r="J156" s="17" t="s">
        <v>71</v>
      </c>
      <c r="K156" s="29">
        <v>41365</v>
      </c>
      <c r="L156" s="29">
        <v>41334</v>
      </c>
      <c r="M156" s="29">
        <v>42430</v>
      </c>
      <c r="N156" s="17" t="s">
        <v>45</v>
      </c>
      <c r="O156" s="17" t="s">
        <v>46</v>
      </c>
      <c r="P156" s="151">
        <v>599</v>
      </c>
      <c r="Q156" s="31">
        <v>0</v>
      </c>
      <c r="R156" s="31">
        <v>150.72</v>
      </c>
      <c r="S156" s="31">
        <v>150.72</v>
      </c>
      <c r="T156" s="31">
        <f>P156-R156</f>
        <v>448.28</v>
      </c>
      <c r="U156" s="17"/>
      <c r="V156" s="24" t="s">
        <v>47</v>
      </c>
      <c r="W156" s="24" t="s">
        <v>479</v>
      </c>
    </row>
    <row r="157" spans="1:23" ht="63">
      <c r="A157" s="17" t="s">
        <v>570</v>
      </c>
      <c r="B157" s="17" t="s">
        <v>571</v>
      </c>
      <c r="C157" s="17" t="s">
        <v>425</v>
      </c>
      <c r="D157" s="17">
        <v>7210060</v>
      </c>
      <c r="E157" s="17" t="s">
        <v>572</v>
      </c>
      <c r="F157" s="17">
        <v>383</v>
      </c>
      <c r="G157" s="17" t="s">
        <v>69</v>
      </c>
      <c r="H157" s="17" t="s">
        <v>573</v>
      </c>
      <c r="I157" s="21">
        <v>44401000002</v>
      </c>
      <c r="J157" s="17" t="s">
        <v>270</v>
      </c>
      <c r="K157" s="34">
        <v>41395</v>
      </c>
      <c r="L157" s="34">
        <v>41395</v>
      </c>
      <c r="M157" s="34">
        <v>41609</v>
      </c>
      <c r="N157" s="17" t="s">
        <v>45</v>
      </c>
      <c r="O157" s="17" t="s">
        <v>46</v>
      </c>
      <c r="P157" s="151">
        <v>145.392</v>
      </c>
      <c r="Q157" s="21">
        <v>0</v>
      </c>
      <c r="R157" s="151">
        <v>145.392</v>
      </c>
      <c r="S157" s="151">
        <v>145.392</v>
      </c>
      <c r="T157" s="21">
        <v>0</v>
      </c>
      <c r="U157" s="21"/>
      <c r="V157" s="24" t="s">
        <v>47</v>
      </c>
      <c r="W157" s="24" t="s">
        <v>479</v>
      </c>
    </row>
    <row r="158" spans="1:23" ht="78.75">
      <c r="A158" s="17" t="s">
        <v>574</v>
      </c>
      <c r="B158" s="17" t="s">
        <v>575</v>
      </c>
      <c r="C158" s="17" t="s">
        <v>418</v>
      </c>
      <c r="D158" s="35" t="s">
        <v>576</v>
      </c>
      <c r="E158" s="17" t="s">
        <v>577</v>
      </c>
      <c r="F158" s="35" t="s">
        <v>578</v>
      </c>
      <c r="G158" s="17" t="s">
        <v>420</v>
      </c>
      <c r="H158" s="17" t="s">
        <v>579</v>
      </c>
      <c r="I158" s="21">
        <v>44401000000</v>
      </c>
      <c r="J158" s="17" t="s">
        <v>270</v>
      </c>
      <c r="K158" s="34">
        <v>41395</v>
      </c>
      <c r="L158" s="34">
        <v>41395</v>
      </c>
      <c r="M158" s="34">
        <v>41760</v>
      </c>
      <c r="N158" s="17" t="s">
        <v>45</v>
      </c>
      <c r="O158" s="17" t="s">
        <v>57</v>
      </c>
      <c r="P158" s="151">
        <v>27.6</v>
      </c>
      <c r="Q158" s="21">
        <v>0</v>
      </c>
      <c r="R158" s="151">
        <v>27.6</v>
      </c>
      <c r="S158" s="151">
        <v>27.6</v>
      </c>
      <c r="T158" s="21">
        <v>0</v>
      </c>
      <c r="U158" s="21"/>
      <c r="V158" s="24" t="s">
        <v>47</v>
      </c>
      <c r="W158" s="24" t="s">
        <v>479</v>
      </c>
    </row>
    <row r="159" spans="1:23" ht="47.25">
      <c r="A159" s="17" t="s">
        <v>580</v>
      </c>
      <c r="B159" s="24" t="s">
        <v>581</v>
      </c>
      <c r="C159" s="24" t="s">
        <v>171</v>
      </c>
      <c r="D159" s="24">
        <v>3512000</v>
      </c>
      <c r="E159" s="24" t="s">
        <v>172</v>
      </c>
      <c r="F159" s="17">
        <v>384</v>
      </c>
      <c r="G159" s="17" t="s">
        <v>306</v>
      </c>
      <c r="H159" s="24">
        <v>200</v>
      </c>
      <c r="I159" s="24">
        <v>5401000000</v>
      </c>
      <c r="J159" s="24" t="s">
        <v>78</v>
      </c>
      <c r="K159" s="29">
        <v>41395</v>
      </c>
      <c r="L159" s="29">
        <v>41395</v>
      </c>
      <c r="M159" s="29">
        <v>41457</v>
      </c>
      <c r="N159" s="24" t="s">
        <v>45</v>
      </c>
      <c r="O159" s="17" t="s">
        <v>46</v>
      </c>
      <c r="P159" s="151">
        <v>199</v>
      </c>
      <c r="Q159" s="21">
        <v>0</v>
      </c>
      <c r="R159" s="151">
        <v>199</v>
      </c>
      <c r="S159" s="151">
        <v>199</v>
      </c>
      <c r="T159" s="21">
        <v>0</v>
      </c>
      <c r="U159" s="17"/>
      <c r="V159" s="24" t="s">
        <v>47</v>
      </c>
      <c r="W159" s="24" t="s">
        <v>479</v>
      </c>
    </row>
    <row r="160" spans="1:23" ht="78.75">
      <c r="A160" s="17" t="s">
        <v>582</v>
      </c>
      <c r="B160" s="17" t="s">
        <v>524</v>
      </c>
      <c r="C160" s="17" t="s">
        <v>525</v>
      </c>
      <c r="D160" s="17">
        <v>7493</v>
      </c>
      <c r="E160" s="17" t="s">
        <v>526</v>
      </c>
      <c r="F160" s="17">
        <v>55</v>
      </c>
      <c r="G160" s="17" t="s">
        <v>90</v>
      </c>
      <c r="H160" s="17">
        <v>3065.3999999999996</v>
      </c>
      <c r="I160" s="17">
        <v>5401376000</v>
      </c>
      <c r="J160" s="17" t="s">
        <v>44</v>
      </c>
      <c r="K160" s="29">
        <v>41365</v>
      </c>
      <c r="L160" s="34">
        <v>41334</v>
      </c>
      <c r="M160" s="34">
        <v>41426</v>
      </c>
      <c r="N160" s="17" t="s">
        <v>45</v>
      </c>
      <c r="O160" s="17" t="s">
        <v>46</v>
      </c>
      <c r="P160" s="151">
        <v>412.60002</v>
      </c>
      <c r="Q160" s="21">
        <v>0</v>
      </c>
      <c r="R160" s="21">
        <v>412.6</v>
      </c>
      <c r="S160" s="21">
        <v>412.6</v>
      </c>
      <c r="T160" s="21">
        <v>0</v>
      </c>
      <c r="U160" s="22"/>
      <c r="V160" s="24" t="s">
        <v>47</v>
      </c>
      <c r="W160" s="24" t="s">
        <v>479</v>
      </c>
    </row>
    <row r="161" spans="1:23" ht="189">
      <c r="A161" s="17" t="s">
        <v>583</v>
      </c>
      <c r="B161" s="17" t="s">
        <v>584</v>
      </c>
      <c r="C161" s="17" t="s">
        <v>585</v>
      </c>
      <c r="D161" s="17">
        <v>7000000</v>
      </c>
      <c r="E161" s="17" t="s">
        <v>586</v>
      </c>
      <c r="F161" s="35" t="s">
        <v>587</v>
      </c>
      <c r="G161" s="17" t="s">
        <v>588</v>
      </c>
      <c r="H161" s="17" t="s">
        <v>589</v>
      </c>
      <c r="I161" s="35" t="s">
        <v>92</v>
      </c>
      <c r="J161" s="17" t="s">
        <v>93</v>
      </c>
      <c r="K161" s="29">
        <v>41426</v>
      </c>
      <c r="L161" s="29">
        <v>41426</v>
      </c>
      <c r="M161" s="29">
        <v>41426</v>
      </c>
      <c r="N161" s="17" t="s">
        <v>45</v>
      </c>
      <c r="O161" s="17" t="s">
        <v>46</v>
      </c>
      <c r="P161" s="151">
        <v>198</v>
      </c>
      <c r="Q161" s="21">
        <v>0</v>
      </c>
      <c r="R161" s="22">
        <v>198</v>
      </c>
      <c r="S161" s="22">
        <v>198</v>
      </c>
      <c r="T161" s="21">
        <v>0</v>
      </c>
      <c r="U161" s="157"/>
      <c r="V161" s="24" t="s">
        <v>47</v>
      </c>
      <c r="W161" s="24" t="s">
        <v>479</v>
      </c>
    </row>
    <row r="162" spans="1:23" ht="220.5">
      <c r="A162" s="17" t="s">
        <v>590</v>
      </c>
      <c r="B162" s="17" t="s">
        <v>591</v>
      </c>
      <c r="C162" s="17" t="s">
        <v>362</v>
      </c>
      <c r="D162" s="17">
        <v>4521012</v>
      </c>
      <c r="E162" s="17" t="s">
        <v>592</v>
      </c>
      <c r="F162" s="17">
        <v>384</v>
      </c>
      <c r="G162" s="48" t="s">
        <v>542</v>
      </c>
      <c r="H162" s="17">
        <v>361.2</v>
      </c>
      <c r="I162" s="17">
        <v>10401000000</v>
      </c>
      <c r="J162" s="17" t="s">
        <v>133</v>
      </c>
      <c r="K162" s="34">
        <v>41365</v>
      </c>
      <c r="L162" s="34">
        <v>41365</v>
      </c>
      <c r="M162" s="34">
        <v>41395</v>
      </c>
      <c r="N162" s="17" t="s">
        <v>45</v>
      </c>
      <c r="O162" s="17" t="s">
        <v>46</v>
      </c>
      <c r="P162" s="151">
        <v>361.2</v>
      </c>
      <c r="Q162" s="21">
        <v>0</v>
      </c>
      <c r="R162" s="21">
        <v>361.2</v>
      </c>
      <c r="S162" s="21">
        <f>R162/1.18</f>
        <v>306.10169491525426</v>
      </c>
      <c r="T162" s="21">
        <v>0</v>
      </c>
      <c r="U162" s="22"/>
      <c r="V162" s="24" t="s">
        <v>47</v>
      </c>
      <c r="W162" s="24" t="s">
        <v>479</v>
      </c>
    </row>
    <row r="163" spans="1:23" ht="141.75">
      <c r="A163" s="17" t="s">
        <v>593</v>
      </c>
      <c r="B163" s="17" t="s">
        <v>594</v>
      </c>
      <c r="C163" s="17" t="s">
        <v>362</v>
      </c>
      <c r="D163" s="17">
        <v>4521012</v>
      </c>
      <c r="E163" s="17" t="s">
        <v>592</v>
      </c>
      <c r="F163" s="17">
        <v>384</v>
      </c>
      <c r="G163" s="48" t="s">
        <v>542</v>
      </c>
      <c r="H163" s="17">
        <v>1863.85</v>
      </c>
      <c r="I163" s="17">
        <v>10401000000</v>
      </c>
      <c r="J163" s="17" t="s">
        <v>133</v>
      </c>
      <c r="K163" s="34">
        <v>41426</v>
      </c>
      <c r="L163" s="34">
        <v>41426</v>
      </c>
      <c r="M163" s="34">
        <v>41426</v>
      </c>
      <c r="N163" s="17" t="s">
        <v>45</v>
      </c>
      <c r="O163" s="17" t="s">
        <v>46</v>
      </c>
      <c r="P163" s="151">
        <v>1863.85</v>
      </c>
      <c r="Q163" s="21">
        <v>0</v>
      </c>
      <c r="R163" s="17">
        <v>1863.85</v>
      </c>
      <c r="S163" s="21">
        <f>R163/1.18</f>
        <v>1579.5338983050847</v>
      </c>
      <c r="T163" s="21">
        <v>0</v>
      </c>
      <c r="U163" s="22"/>
      <c r="V163" s="24" t="s">
        <v>47</v>
      </c>
      <c r="W163" s="24" t="s">
        <v>479</v>
      </c>
    </row>
    <row r="164" spans="1:23" ht="157.5">
      <c r="A164" s="17" t="s">
        <v>595</v>
      </c>
      <c r="B164" s="17" t="s">
        <v>596</v>
      </c>
      <c r="C164" s="17" t="s">
        <v>362</v>
      </c>
      <c r="D164" s="17">
        <v>4521012</v>
      </c>
      <c r="E164" s="17" t="s">
        <v>592</v>
      </c>
      <c r="F164" s="17">
        <v>384</v>
      </c>
      <c r="G164" s="48" t="s">
        <v>542</v>
      </c>
      <c r="H164" s="17">
        <v>6672.34</v>
      </c>
      <c r="I164" s="17">
        <v>10401000000</v>
      </c>
      <c r="J164" s="17" t="s">
        <v>133</v>
      </c>
      <c r="K164" s="34">
        <v>41426</v>
      </c>
      <c r="L164" s="34">
        <v>41426</v>
      </c>
      <c r="M164" s="34">
        <v>41426</v>
      </c>
      <c r="N164" s="17" t="s">
        <v>45</v>
      </c>
      <c r="O164" s="17" t="s">
        <v>46</v>
      </c>
      <c r="P164" s="151">
        <v>6672.34</v>
      </c>
      <c r="Q164" s="21">
        <v>0</v>
      </c>
      <c r="R164" s="17">
        <v>6672.34</v>
      </c>
      <c r="S164" s="21">
        <f>R164/1.18</f>
        <v>5654.525423728814</v>
      </c>
      <c r="T164" s="21">
        <v>0</v>
      </c>
      <c r="U164" s="22"/>
      <c r="V164" s="24" t="s">
        <v>47</v>
      </c>
      <c r="W164" s="24" t="s">
        <v>479</v>
      </c>
    </row>
    <row r="165" spans="1:23" ht="110.25">
      <c r="A165" s="17" t="s">
        <v>597</v>
      </c>
      <c r="B165" s="152" t="s">
        <v>598</v>
      </c>
      <c r="C165" s="17" t="s">
        <v>51</v>
      </c>
      <c r="D165" s="17">
        <v>7492000</v>
      </c>
      <c r="E165" s="24" t="s">
        <v>599</v>
      </c>
      <c r="F165" s="17">
        <v>539</v>
      </c>
      <c r="G165" s="17" t="s">
        <v>53</v>
      </c>
      <c r="H165" s="17">
        <v>3629</v>
      </c>
      <c r="I165" s="17">
        <v>10401000000</v>
      </c>
      <c r="J165" s="17" t="s">
        <v>279</v>
      </c>
      <c r="K165" s="29">
        <v>41426</v>
      </c>
      <c r="L165" s="29">
        <v>41426</v>
      </c>
      <c r="M165" s="29">
        <v>41487</v>
      </c>
      <c r="N165" s="17" t="s">
        <v>45</v>
      </c>
      <c r="O165" s="17" t="s">
        <v>46</v>
      </c>
      <c r="P165" s="151">
        <v>508.06</v>
      </c>
      <c r="Q165" s="21">
        <v>0</v>
      </c>
      <c r="R165" s="21">
        <v>508.06</v>
      </c>
      <c r="S165" s="21">
        <v>508.06</v>
      </c>
      <c r="T165" s="21">
        <v>0</v>
      </c>
      <c r="U165" s="17"/>
      <c r="V165" s="24" t="s">
        <v>47</v>
      </c>
      <c r="W165" s="24" t="s">
        <v>479</v>
      </c>
    </row>
    <row r="166" spans="1:23" ht="252">
      <c r="A166" s="17" t="s">
        <v>600</v>
      </c>
      <c r="B166" s="24" t="s">
        <v>601</v>
      </c>
      <c r="C166" s="17" t="s">
        <v>602</v>
      </c>
      <c r="D166" s="17" t="s">
        <v>603</v>
      </c>
      <c r="E166" s="17" t="s">
        <v>604</v>
      </c>
      <c r="F166" s="17">
        <v>384</v>
      </c>
      <c r="G166" s="17" t="s">
        <v>144</v>
      </c>
      <c r="H166" s="17">
        <v>120</v>
      </c>
      <c r="I166" s="21" t="s">
        <v>605</v>
      </c>
      <c r="J166" s="17" t="s">
        <v>606</v>
      </c>
      <c r="K166" s="29">
        <v>41395</v>
      </c>
      <c r="L166" s="29">
        <v>41395</v>
      </c>
      <c r="M166" s="29">
        <v>41426</v>
      </c>
      <c r="N166" s="17" t="s">
        <v>45</v>
      </c>
      <c r="O166" s="17" t="s">
        <v>46</v>
      </c>
      <c r="P166" s="151">
        <v>120</v>
      </c>
      <c r="Q166" s="21">
        <v>0</v>
      </c>
      <c r="R166" s="21">
        <v>120</v>
      </c>
      <c r="S166" s="21">
        <f>R166/1.18</f>
        <v>101.69491525423729</v>
      </c>
      <c r="T166" s="21">
        <v>0</v>
      </c>
      <c r="U166" s="17"/>
      <c r="V166" s="24" t="s">
        <v>47</v>
      </c>
      <c r="W166" s="24" t="s">
        <v>479</v>
      </c>
    </row>
    <row r="167" spans="1:23" ht="141.75">
      <c r="A167" s="17" t="s">
        <v>607</v>
      </c>
      <c r="B167" s="17" t="s">
        <v>608</v>
      </c>
      <c r="C167" s="17" t="s">
        <v>88</v>
      </c>
      <c r="D167" s="17">
        <v>701</v>
      </c>
      <c r="E167" s="48"/>
      <c r="F167" s="35" t="s">
        <v>587</v>
      </c>
      <c r="G167" s="17" t="s">
        <v>588</v>
      </c>
      <c r="H167" s="17">
        <v>2370</v>
      </c>
      <c r="I167" s="35" t="s">
        <v>92</v>
      </c>
      <c r="J167" s="17" t="s">
        <v>93</v>
      </c>
      <c r="K167" s="34">
        <v>41426</v>
      </c>
      <c r="L167" s="34">
        <v>41426</v>
      </c>
      <c r="M167" s="34">
        <v>59323</v>
      </c>
      <c r="N167" s="17" t="s">
        <v>45</v>
      </c>
      <c r="O167" s="17" t="s">
        <v>46</v>
      </c>
      <c r="P167" s="151">
        <v>2069.17</v>
      </c>
      <c r="Q167" s="17">
        <v>0</v>
      </c>
      <c r="R167" s="17">
        <v>23.46</v>
      </c>
      <c r="S167" s="17">
        <v>23.46</v>
      </c>
      <c r="T167" s="21">
        <f>P167-R167</f>
        <v>2045.71</v>
      </c>
      <c r="U167" s="24"/>
      <c r="V167" s="24" t="s">
        <v>47</v>
      </c>
      <c r="W167" s="24" t="s">
        <v>479</v>
      </c>
    </row>
    <row r="168" spans="1:23" ht="157.5">
      <c r="A168" s="17" t="s">
        <v>609</v>
      </c>
      <c r="B168" s="17" t="s">
        <v>610</v>
      </c>
      <c r="C168" s="17" t="s">
        <v>88</v>
      </c>
      <c r="D168" s="17">
        <v>701</v>
      </c>
      <c r="E168" s="48"/>
      <c r="F168" s="35" t="s">
        <v>587</v>
      </c>
      <c r="G168" s="17" t="s">
        <v>588</v>
      </c>
      <c r="H168" s="17">
        <v>2015</v>
      </c>
      <c r="I168" s="35" t="s">
        <v>92</v>
      </c>
      <c r="J168" s="17" t="s">
        <v>93</v>
      </c>
      <c r="K168" s="34">
        <v>41426</v>
      </c>
      <c r="L168" s="34">
        <v>41426</v>
      </c>
      <c r="M168" s="34">
        <v>59323</v>
      </c>
      <c r="N168" s="17" t="s">
        <v>45</v>
      </c>
      <c r="O168" s="17" t="s">
        <v>46</v>
      </c>
      <c r="P168" s="151">
        <v>3569.16</v>
      </c>
      <c r="Q168" s="17">
        <v>0</v>
      </c>
      <c r="R168" s="17">
        <v>40.47</v>
      </c>
      <c r="S168" s="17">
        <v>40.47</v>
      </c>
      <c r="T168" s="21">
        <f>P168-R168</f>
        <v>3528.69</v>
      </c>
      <c r="U168" s="24"/>
      <c r="V168" s="24" t="s">
        <v>47</v>
      </c>
      <c r="W168" s="24" t="s">
        <v>479</v>
      </c>
    </row>
    <row r="169" spans="1:23" ht="141.75">
      <c r="A169" s="17" t="s">
        <v>611</v>
      </c>
      <c r="B169" s="17" t="s">
        <v>612</v>
      </c>
      <c r="C169" s="17" t="s">
        <v>88</v>
      </c>
      <c r="D169" s="17">
        <v>701</v>
      </c>
      <c r="E169" s="48"/>
      <c r="F169" s="35" t="s">
        <v>587</v>
      </c>
      <c r="G169" s="17" t="s">
        <v>588</v>
      </c>
      <c r="H169" s="17">
        <v>7229</v>
      </c>
      <c r="I169" s="35" t="s">
        <v>92</v>
      </c>
      <c r="J169" s="17" t="s">
        <v>93</v>
      </c>
      <c r="K169" s="34">
        <v>41426</v>
      </c>
      <c r="L169" s="34">
        <v>41426</v>
      </c>
      <c r="M169" s="34">
        <v>59323</v>
      </c>
      <c r="N169" s="17" t="s">
        <v>45</v>
      </c>
      <c r="O169" s="17" t="s">
        <v>46</v>
      </c>
      <c r="P169" s="151">
        <v>5400.192</v>
      </c>
      <c r="Q169" s="17">
        <v>0</v>
      </c>
      <c r="R169" s="17">
        <v>61.23</v>
      </c>
      <c r="S169" s="17">
        <v>61.23</v>
      </c>
      <c r="T169" s="21">
        <f>P169-R169</f>
        <v>5338.962</v>
      </c>
      <c r="U169" s="24"/>
      <c r="V169" s="24" t="s">
        <v>47</v>
      </c>
      <c r="W169" s="24" t="s">
        <v>479</v>
      </c>
    </row>
    <row r="170" spans="1:23" ht="236.25">
      <c r="A170" s="17" t="s">
        <v>613</v>
      </c>
      <c r="B170" s="17" t="s">
        <v>614</v>
      </c>
      <c r="C170" s="17" t="s">
        <v>615</v>
      </c>
      <c r="D170" s="17" t="s">
        <v>616</v>
      </c>
      <c r="E170" s="17" t="s">
        <v>617</v>
      </c>
      <c r="F170" s="17">
        <v>384</v>
      </c>
      <c r="G170" s="17" t="s">
        <v>144</v>
      </c>
      <c r="H170" s="17">
        <v>2000</v>
      </c>
      <c r="I170" s="21" t="s">
        <v>605</v>
      </c>
      <c r="J170" s="17" t="s">
        <v>93</v>
      </c>
      <c r="K170" s="29">
        <v>41365</v>
      </c>
      <c r="L170" s="29">
        <v>41275</v>
      </c>
      <c r="M170" s="29">
        <v>41609</v>
      </c>
      <c r="N170" s="17" t="s">
        <v>45</v>
      </c>
      <c r="O170" s="17" t="s">
        <v>46</v>
      </c>
      <c r="P170" s="151">
        <v>1250</v>
      </c>
      <c r="Q170" s="21">
        <v>0</v>
      </c>
      <c r="R170" s="21">
        <f>P170</f>
        <v>1250</v>
      </c>
      <c r="S170" s="21">
        <f>R170/1.18</f>
        <v>1059.322033898305</v>
      </c>
      <c r="T170" s="21">
        <v>0</v>
      </c>
      <c r="U170" s="17"/>
      <c r="V170" s="24" t="s">
        <v>47</v>
      </c>
      <c r="W170" s="24" t="s">
        <v>479</v>
      </c>
    </row>
    <row r="171" spans="1:23" ht="47.25">
      <c r="A171" s="33" t="s">
        <v>1062</v>
      </c>
      <c r="B171" s="84" t="s">
        <v>618</v>
      </c>
      <c r="C171" s="25" t="s">
        <v>565</v>
      </c>
      <c r="D171" s="33">
        <v>5235</v>
      </c>
      <c r="E171" s="68" t="s">
        <v>619</v>
      </c>
      <c r="F171" s="25">
        <v>796</v>
      </c>
      <c r="G171" s="25" t="s">
        <v>42</v>
      </c>
      <c r="H171" s="25">
        <v>20</v>
      </c>
      <c r="I171" s="25">
        <v>5401376000</v>
      </c>
      <c r="J171" s="25" t="s">
        <v>44</v>
      </c>
      <c r="K171" s="19">
        <v>41518</v>
      </c>
      <c r="L171" s="19">
        <v>41518</v>
      </c>
      <c r="M171" s="19">
        <v>41609</v>
      </c>
      <c r="N171" s="25" t="s">
        <v>56</v>
      </c>
      <c r="O171" s="25" t="s">
        <v>57</v>
      </c>
      <c r="P171" s="21">
        <f>R171</f>
        <v>345.00368000000003</v>
      </c>
      <c r="Q171" s="21">
        <v>0</v>
      </c>
      <c r="R171" s="21">
        <f>S171*1.18</f>
        <v>345.00368000000003</v>
      </c>
      <c r="S171" s="21">
        <v>292.37600000000003</v>
      </c>
      <c r="T171" s="21">
        <v>0</v>
      </c>
      <c r="U171" s="17"/>
      <c r="V171" s="85"/>
      <c r="W171" s="24" t="s">
        <v>620</v>
      </c>
    </row>
    <row r="172" spans="1:23" ht="15" hidden="1">
      <c r="A172" s="66"/>
      <c r="B172" s="64"/>
      <c r="C172" s="36"/>
      <c r="D172" s="66"/>
      <c r="E172" s="64"/>
      <c r="F172" s="36"/>
      <c r="G172" s="36"/>
      <c r="H172" s="36"/>
      <c r="I172" s="36"/>
      <c r="J172" s="36"/>
      <c r="K172" s="67"/>
      <c r="L172" s="67"/>
      <c r="M172" s="67"/>
      <c r="N172" s="36"/>
      <c r="O172" s="36"/>
      <c r="P172" s="42"/>
      <c r="Q172" s="42"/>
      <c r="R172" s="42"/>
      <c r="S172" s="42"/>
      <c r="T172" s="42"/>
      <c r="U172" s="36"/>
      <c r="V172" s="159"/>
      <c r="W172" s="38"/>
    </row>
    <row r="173" spans="1:23" ht="47.25">
      <c r="A173" s="33" t="s">
        <v>1063</v>
      </c>
      <c r="B173" s="18" t="s">
        <v>622</v>
      </c>
      <c r="C173" s="34" t="s">
        <v>115</v>
      </c>
      <c r="D173" s="35" t="s">
        <v>623</v>
      </c>
      <c r="E173" s="34" t="s">
        <v>116</v>
      </c>
      <c r="F173" s="25" t="s">
        <v>117</v>
      </c>
      <c r="G173" s="25" t="s">
        <v>118</v>
      </c>
      <c r="H173" s="25">
        <v>1</v>
      </c>
      <c r="I173" s="25">
        <v>5401376000</v>
      </c>
      <c r="J173" s="25" t="s">
        <v>44</v>
      </c>
      <c r="K173" s="19">
        <v>41609</v>
      </c>
      <c r="L173" s="29">
        <v>41640</v>
      </c>
      <c r="M173" s="29">
        <v>41974</v>
      </c>
      <c r="N173" s="25" t="s">
        <v>45</v>
      </c>
      <c r="O173" s="25" t="s">
        <v>46</v>
      </c>
      <c r="P173" s="28">
        <v>1740</v>
      </c>
      <c r="Q173" s="28">
        <v>0</v>
      </c>
      <c r="R173" s="28">
        <v>0</v>
      </c>
      <c r="S173" s="28">
        <v>0</v>
      </c>
      <c r="T173" s="28">
        <v>1740</v>
      </c>
      <c r="U173" s="25"/>
      <c r="V173" s="85"/>
      <c r="W173" s="24" t="s">
        <v>621</v>
      </c>
    </row>
    <row r="174" spans="1:23" ht="47.25">
      <c r="A174" s="17" t="s">
        <v>624</v>
      </c>
      <c r="B174" s="68" t="s">
        <v>625</v>
      </c>
      <c r="C174" s="25" t="s">
        <v>626</v>
      </c>
      <c r="D174" s="33" t="s">
        <v>627</v>
      </c>
      <c r="E174" s="68" t="s">
        <v>628</v>
      </c>
      <c r="F174" s="25" t="s">
        <v>117</v>
      </c>
      <c r="G174" s="25" t="s">
        <v>118</v>
      </c>
      <c r="H174" s="25">
        <v>1</v>
      </c>
      <c r="I174" s="25">
        <v>5401376000</v>
      </c>
      <c r="J174" s="25" t="s">
        <v>44</v>
      </c>
      <c r="K174" s="19">
        <v>41485</v>
      </c>
      <c r="L174" s="19">
        <v>41485</v>
      </c>
      <c r="M174" s="19">
        <v>41518</v>
      </c>
      <c r="N174" s="25" t="s">
        <v>45</v>
      </c>
      <c r="O174" s="113" t="s">
        <v>46</v>
      </c>
      <c r="P174" s="28">
        <v>1750</v>
      </c>
      <c r="Q174" s="28">
        <v>0</v>
      </c>
      <c r="R174" s="28">
        <v>1750</v>
      </c>
      <c r="S174" s="28">
        <v>1750</v>
      </c>
      <c r="T174" s="28">
        <v>0</v>
      </c>
      <c r="U174" s="25"/>
      <c r="V174" s="23" t="s">
        <v>47</v>
      </c>
      <c r="W174" s="24" t="s">
        <v>620</v>
      </c>
    </row>
    <row r="175" spans="1:23" ht="47.25">
      <c r="A175" s="33" t="s">
        <v>1064</v>
      </c>
      <c r="B175" s="68" t="s">
        <v>629</v>
      </c>
      <c r="C175" s="25" t="s">
        <v>630</v>
      </c>
      <c r="D175" s="33" t="s">
        <v>627</v>
      </c>
      <c r="E175" s="68" t="s">
        <v>628</v>
      </c>
      <c r="F175" s="25">
        <v>55</v>
      </c>
      <c r="G175" s="25" t="s">
        <v>176</v>
      </c>
      <c r="H175" s="25">
        <v>260</v>
      </c>
      <c r="I175" s="25">
        <v>5401376000</v>
      </c>
      <c r="J175" s="25" t="s">
        <v>44</v>
      </c>
      <c r="K175" s="19">
        <v>41548</v>
      </c>
      <c r="L175" s="19">
        <v>41579</v>
      </c>
      <c r="M175" s="19">
        <v>41609</v>
      </c>
      <c r="N175" s="25" t="s">
        <v>56</v>
      </c>
      <c r="O175" s="25" t="s">
        <v>57</v>
      </c>
      <c r="P175" s="28">
        <v>780</v>
      </c>
      <c r="Q175" s="28">
        <v>0</v>
      </c>
      <c r="R175" s="28">
        <v>780</v>
      </c>
      <c r="S175" s="28">
        <v>661</v>
      </c>
      <c r="T175" s="28">
        <v>0</v>
      </c>
      <c r="U175" s="25"/>
      <c r="V175" s="85"/>
      <c r="W175" s="24" t="s">
        <v>621</v>
      </c>
    </row>
    <row r="176" spans="1:23" ht="47.25">
      <c r="A176" s="83" t="s">
        <v>631</v>
      </c>
      <c r="B176" s="18" t="s">
        <v>632</v>
      </c>
      <c r="C176" s="17" t="s">
        <v>115</v>
      </c>
      <c r="D176" s="17">
        <v>749</v>
      </c>
      <c r="E176" s="68" t="s">
        <v>628</v>
      </c>
      <c r="F176" s="17" t="s">
        <v>117</v>
      </c>
      <c r="G176" s="17" t="s">
        <v>118</v>
      </c>
      <c r="H176" s="17">
        <v>1</v>
      </c>
      <c r="I176" s="17">
        <v>5401376000</v>
      </c>
      <c r="J176" s="17" t="s">
        <v>44</v>
      </c>
      <c r="K176" s="19">
        <v>41485</v>
      </c>
      <c r="L176" s="19">
        <v>41516</v>
      </c>
      <c r="M176" s="19">
        <v>41850</v>
      </c>
      <c r="N176" s="17" t="s">
        <v>45</v>
      </c>
      <c r="O176" s="17" t="s">
        <v>46</v>
      </c>
      <c r="P176" s="21">
        <v>1337.928</v>
      </c>
      <c r="Q176" s="21">
        <v>0</v>
      </c>
      <c r="R176" s="21">
        <f>111.47*5</f>
        <v>557.35</v>
      </c>
      <c r="S176" s="21">
        <f>R176</f>
        <v>557.35</v>
      </c>
      <c r="T176" s="21">
        <f>P176-R176</f>
        <v>780.5780000000001</v>
      </c>
      <c r="U176" s="25"/>
      <c r="V176" s="23" t="s">
        <v>47</v>
      </c>
      <c r="W176" s="24" t="s">
        <v>620</v>
      </c>
    </row>
    <row r="177" spans="1:23" ht="47.25">
      <c r="A177" s="83" t="s">
        <v>633</v>
      </c>
      <c r="B177" s="68" t="s">
        <v>634</v>
      </c>
      <c r="C177" s="25" t="s">
        <v>115</v>
      </c>
      <c r="D177" s="33" t="s">
        <v>635</v>
      </c>
      <c r="E177" s="68" t="s">
        <v>636</v>
      </c>
      <c r="F177" s="25" t="s">
        <v>117</v>
      </c>
      <c r="G177" s="25" t="s">
        <v>118</v>
      </c>
      <c r="H177" s="25">
        <v>1</v>
      </c>
      <c r="I177" s="25">
        <v>5401376000</v>
      </c>
      <c r="J177" s="25" t="s">
        <v>44</v>
      </c>
      <c r="K177" s="19">
        <v>41548</v>
      </c>
      <c r="L177" s="19">
        <v>41609</v>
      </c>
      <c r="M177" s="19">
        <v>41609</v>
      </c>
      <c r="N177" s="25" t="s">
        <v>56</v>
      </c>
      <c r="O177" s="25" t="s">
        <v>57</v>
      </c>
      <c r="P177" s="28">
        <v>1663</v>
      </c>
      <c r="Q177" s="28">
        <v>0</v>
      </c>
      <c r="R177" s="28">
        <v>1663</v>
      </c>
      <c r="S177" s="28">
        <v>1663</v>
      </c>
      <c r="T177" s="28">
        <v>0</v>
      </c>
      <c r="U177" s="25"/>
      <c r="V177" s="85"/>
      <c r="W177" s="24" t="s">
        <v>621</v>
      </c>
    </row>
    <row r="178" spans="1:23" ht="78.75">
      <c r="A178" s="113" t="s">
        <v>1065</v>
      </c>
      <c r="B178" s="86" t="s">
        <v>637</v>
      </c>
      <c r="C178" s="25" t="s">
        <v>304</v>
      </c>
      <c r="D178" s="25">
        <v>6613</v>
      </c>
      <c r="E178" s="25" t="s">
        <v>638</v>
      </c>
      <c r="F178" s="25">
        <v>384</v>
      </c>
      <c r="G178" s="25" t="s">
        <v>306</v>
      </c>
      <c r="H178" s="87">
        <v>250.90789</v>
      </c>
      <c r="I178" s="66" t="s">
        <v>92</v>
      </c>
      <c r="J178" s="25" t="s">
        <v>78</v>
      </c>
      <c r="K178" s="19">
        <v>41548</v>
      </c>
      <c r="L178" s="19">
        <v>41609</v>
      </c>
      <c r="M178" s="19">
        <v>41729</v>
      </c>
      <c r="N178" s="25" t="s">
        <v>56</v>
      </c>
      <c r="O178" s="113" t="s">
        <v>57</v>
      </c>
      <c r="P178" s="28">
        <f>H178</f>
        <v>250.90789</v>
      </c>
      <c r="Q178" s="28">
        <v>0</v>
      </c>
      <c r="R178" s="21">
        <f>P178/4</f>
        <v>62.7269725</v>
      </c>
      <c r="S178" s="21">
        <f>R178</f>
        <v>62.7269725</v>
      </c>
      <c r="T178" s="28">
        <f>P178-Q178-R178</f>
        <v>188.18091750000002</v>
      </c>
      <c r="U178" s="88"/>
      <c r="V178" s="89"/>
      <c r="W178" s="24" t="s">
        <v>621</v>
      </c>
    </row>
    <row r="179" spans="1:23" ht="78.75">
      <c r="A179" s="113" t="s">
        <v>1066</v>
      </c>
      <c r="B179" s="86" t="s">
        <v>639</v>
      </c>
      <c r="C179" s="25" t="s">
        <v>304</v>
      </c>
      <c r="D179" s="25">
        <v>6613</v>
      </c>
      <c r="E179" s="25" t="s">
        <v>640</v>
      </c>
      <c r="F179" s="25">
        <v>384</v>
      </c>
      <c r="G179" s="25" t="s">
        <v>306</v>
      </c>
      <c r="H179" s="87">
        <v>985.71706</v>
      </c>
      <c r="I179" s="66" t="s">
        <v>92</v>
      </c>
      <c r="J179" s="25" t="s">
        <v>78</v>
      </c>
      <c r="K179" s="19">
        <v>41548</v>
      </c>
      <c r="L179" s="19">
        <v>41609</v>
      </c>
      <c r="M179" s="19">
        <v>41729</v>
      </c>
      <c r="N179" s="25" t="s">
        <v>56</v>
      </c>
      <c r="O179" s="113" t="s">
        <v>57</v>
      </c>
      <c r="P179" s="28">
        <f>H179</f>
        <v>985.71706</v>
      </c>
      <c r="Q179" s="28">
        <v>0</v>
      </c>
      <c r="R179" s="21">
        <f>P179/4</f>
        <v>246.429265</v>
      </c>
      <c r="S179" s="21">
        <f>R179</f>
        <v>246.429265</v>
      </c>
      <c r="T179" s="28">
        <f aca="true" t="shared" si="4" ref="T179:T187">P179-Q179-R179</f>
        <v>739.287795</v>
      </c>
      <c r="U179" s="88"/>
      <c r="V179" s="89"/>
      <c r="W179" s="24" t="s">
        <v>621</v>
      </c>
    </row>
    <row r="180" spans="1:23" ht="62.25">
      <c r="A180" s="113" t="s">
        <v>1049</v>
      </c>
      <c r="B180" s="86" t="s">
        <v>641</v>
      </c>
      <c r="C180" s="25" t="s">
        <v>304</v>
      </c>
      <c r="D180" s="25">
        <v>6613</v>
      </c>
      <c r="E180" s="25" t="s">
        <v>642</v>
      </c>
      <c r="F180" s="25">
        <v>384</v>
      </c>
      <c r="G180" s="25" t="s">
        <v>306</v>
      </c>
      <c r="H180" s="87">
        <f>(155175.23+137923.28+11298.26+198194.31+75115.33+199881.63)*0.2%/12*6</f>
        <v>777.5880400000001</v>
      </c>
      <c r="I180" s="66" t="s">
        <v>92</v>
      </c>
      <c r="J180" s="25" t="s">
        <v>78</v>
      </c>
      <c r="K180" s="19">
        <v>41518</v>
      </c>
      <c r="L180" s="19">
        <v>41548</v>
      </c>
      <c r="M180" s="19">
        <v>41729</v>
      </c>
      <c r="N180" s="25" t="s">
        <v>56</v>
      </c>
      <c r="O180" s="113" t="s">
        <v>57</v>
      </c>
      <c r="P180" s="28">
        <f>H180</f>
        <v>777.5880400000001</v>
      </c>
      <c r="Q180" s="28">
        <v>0</v>
      </c>
      <c r="R180" s="21">
        <f>P180/6*3</f>
        <v>388.79402000000005</v>
      </c>
      <c r="S180" s="21">
        <f>R180</f>
        <v>388.79402000000005</v>
      </c>
      <c r="T180" s="28">
        <f>P180-Q180-R180</f>
        <v>388.79402000000005</v>
      </c>
      <c r="U180" s="25"/>
      <c r="V180" s="89"/>
      <c r="W180" s="24" t="s">
        <v>620</v>
      </c>
    </row>
    <row r="181" spans="1:23" ht="93">
      <c r="A181" s="113" t="s">
        <v>1050</v>
      </c>
      <c r="B181" s="86" t="s">
        <v>643</v>
      </c>
      <c r="C181" s="25" t="s">
        <v>304</v>
      </c>
      <c r="D181" s="25">
        <v>6613</v>
      </c>
      <c r="E181" s="25" t="s">
        <v>644</v>
      </c>
      <c r="F181" s="25">
        <v>384</v>
      </c>
      <c r="G181" s="25" t="s">
        <v>306</v>
      </c>
      <c r="H181" s="87">
        <f>(3242335.29+757599.67+934203.21)*0.2%/12*6</f>
        <v>4934.13817</v>
      </c>
      <c r="I181" s="66" t="s">
        <v>645</v>
      </c>
      <c r="J181" s="25" t="s">
        <v>646</v>
      </c>
      <c r="K181" s="19">
        <v>41518</v>
      </c>
      <c r="L181" s="19">
        <v>41548</v>
      </c>
      <c r="M181" s="19">
        <v>41729</v>
      </c>
      <c r="N181" s="25" t="s">
        <v>56</v>
      </c>
      <c r="O181" s="113" t="s">
        <v>57</v>
      </c>
      <c r="P181" s="28">
        <f>H181</f>
        <v>4934.13817</v>
      </c>
      <c r="Q181" s="28">
        <v>0</v>
      </c>
      <c r="R181" s="21">
        <f>P181/6*3</f>
        <v>2467.069085</v>
      </c>
      <c r="S181" s="21">
        <f>R181</f>
        <v>2467.069085</v>
      </c>
      <c r="T181" s="28">
        <f>P181-Q181-R181</f>
        <v>2467.069085</v>
      </c>
      <c r="U181" s="25"/>
      <c r="V181" s="89"/>
      <c r="W181" s="24" t="s">
        <v>620</v>
      </c>
    </row>
    <row r="182" spans="1:23" ht="62.25">
      <c r="A182" s="17" t="s">
        <v>1067</v>
      </c>
      <c r="B182" s="86" t="s">
        <v>647</v>
      </c>
      <c r="C182" s="25" t="s">
        <v>88</v>
      </c>
      <c r="D182" s="25">
        <v>701</v>
      </c>
      <c r="E182" s="25" t="s">
        <v>648</v>
      </c>
      <c r="F182" s="25" t="s">
        <v>445</v>
      </c>
      <c r="G182" s="25" t="s">
        <v>176</v>
      </c>
      <c r="H182" s="28">
        <v>3341</v>
      </c>
      <c r="I182" s="35" t="s">
        <v>92</v>
      </c>
      <c r="J182" s="17" t="s">
        <v>78</v>
      </c>
      <c r="K182" s="19">
        <v>41518</v>
      </c>
      <c r="L182" s="19">
        <v>41518</v>
      </c>
      <c r="M182" s="19">
        <v>41821</v>
      </c>
      <c r="N182" s="17" t="s">
        <v>45</v>
      </c>
      <c r="O182" s="17" t="s">
        <v>46</v>
      </c>
      <c r="P182" s="28">
        <v>104.23460666666666</v>
      </c>
      <c r="Q182" s="28">
        <v>0</v>
      </c>
      <c r="R182" s="21">
        <v>29.284342054246576</v>
      </c>
      <c r="S182" s="28">
        <f>R182/1.18</f>
        <v>24.817239029022524</v>
      </c>
      <c r="T182" s="28">
        <f t="shared" si="4"/>
        <v>74.95026461242009</v>
      </c>
      <c r="U182" s="25"/>
      <c r="V182" s="89"/>
      <c r="W182" s="24" t="s">
        <v>620</v>
      </c>
    </row>
    <row r="183" spans="1:23" ht="62.25">
      <c r="A183" s="17" t="s">
        <v>649</v>
      </c>
      <c r="B183" s="86" t="s">
        <v>647</v>
      </c>
      <c r="C183" s="25" t="s">
        <v>88</v>
      </c>
      <c r="D183" s="25">
        <v>701</v>
      </c>
      <c r="E183" s="25" t="s">
        <v>650</v>
      </c>
      <c r="F183" s="25" t="s">
        <v>445</v>
      </c>
      <c r="G183" s="25" t="s">
        <v>176</v>
      </c>
      <c r="H183" s="21">
        <v>173009</v>
      </c>
      <c r="I183" s="35" t="s">
        <v>651</v>
      </c>
      <c r="J183" s="17" t="s">
        <v>652</v>
      </c>
      <c r="K183" s="19">
        <v>41518</v>
      </c>
      <c r="L183" s="19">
        <v>41518</v>
      </c>
      <c r="M183" s="19">
        <v>42614</v>
      </c>
      <c r="N183" s="17" t="s">
        <v>45</v>
      </c>
      <c r="O183" s="17" t="s">
        <v>46</v>
      </c>
      <c r="P183" s="21">
        <v>5432.655609000001</v>
      </c>
      <c r="Q183" s="21">
        <v>0</v>
      </c>
      <c r="R183" s="21">
        <v>452.72130075000007</v>
      </c>
      <c r="S183" s="21">
        <f>R183</f>
        <v>452.72130075000007</v>
      </c>
      <c r="T183" s="28">
        <f t="shared" si="4"/>
        <v>4979.934308250001</v>
      </c>
      <c r="U183" s="25"/>
      <c r="V183" s="89"/>
      <c r="W183" s="24" t="s">
        <v>620</v>
      </c>
    </row>
    <row r="184" spans="1:23" ht="156">
      <c r="A184" s="17" t="s">
        <v>1068</v>
      </c>
      <c r="B184" s="86" t="s">
        <v>647</v>
      </c>
      <c r="C184" s="25" t="s">
        <v>88</v>
      </c>
      <c r="D184" s="25">
        <v>701</v>
      </c>
      <c r="E184" s="25" t="s">
        <v>653</v>
      </c>
      <c r="F184" s="25" t="s">
        <v>445</v>
      </c>
      <c r="G184" s="25" t="s">
        <v>176</v>
      </c>
      <c r="H184" s="21">
        <v>49188</v>
      </c>
      <c r="I184" s="35" t="s">
        <v>92</v>
      </c>
      <c r="J184" s="17" t="s">
        <v>78</v>
      </c>
      <c r="K184" s="19">
        <v>41518</v>
      </c>
      <c r="L184" s="19">
        <v>41518</v>
      </c>
      <c r="M184" s="19">
        <v>42614</v>
      </c>
      <c r="N184" s="17" t="s">
        <v>45</v>
      </c>
      <c r="O184" s="17" t="s">
        <v>46</v>
      </c>
      <c r="P184" s="21">
        <v>8219.6394408</v>
      </c>
      <c r="Q184" s="21">
        <v>0</v>
      </c>
      <c r="R184" s="21">
        <v>684.9699534</v>
      </c>
      <c r="S184" s="21">
        <f>R184</f>
        <v>684.9699534</v>
      </c>
      <c r="T184" s="28">
        <f t="shared" si="4"/>
        <v>7534.6694873999995</v>
      </c>
      <c r="U184" s="25"/>
      <c r="V184" s="89"/>
      <c r="W184" s="24" t="s">
        <v>620</v>
      </c>
    </row>
    <row r="185" spans="1:23" ht="62.25">
      <c r="A185" s="17" t="s">
        <v>1069</v>
      </c>
      <c r="B185" s="86" t="s">
        <v>647</v>
      </c>
      <c r="C185" s="25" t="s">
        <v>88</v>
      </c>
      <c r="D185" s="25">
        <v>701</v>
      </c>
      <c r="E185" s="25" t="s">
        <v>654</v>
      </c>
      <c r="F185" s="25" t="s">
        <v>445</v>
      </c>
      <c r="G185" s="25" t="s">
        <v>176</v>
      </c>
      <c r="H185" s="21">
        <v>130000</v>
      </c>
      <c r="I185" s="35" t="s">
        <v>92</v>
      </c>
      <c r="J185" s="17" t="s">
        <v>78</v>
      </c>
      <c r="K185" s="19">
        <v>41579</v>
      </c>
      <c r="L185" s="19">
        <v>41579</v>
      </c>
      <c r="M185" s="19">
        <v>42675</v>
      </c>
      <c r="N185" s="17" t="s">
        <v>45</v>
      </c>
      <c r="O185" s="17" t="s">
        <v>46</v>
      </c>
      <c r="P185" s="21">
        <v>21723.858</v>
      </c>
      <c r="Q185" s="21">
        <v>0</v>
      </c>
      <c r="R185" s="21">
        <v>603.4405</v>
      </c>
      <c r="S185" s="21">
        <f>R185</f>
        <v>603.4405</v>
      </c>
      <c r="T185" s="28">
        <f t="shared" si="4"/>
        <v>21120.4175</v>
      </c>
      <c r="U185" s="25"/>
      <c r="V185" s="89"/>
      <c r="W185" s="24" t="s">
        <v>621</v>
      </c>
    </row>
    <row r="186" spans="1:23" ht="62.25">
      <c r="A186" s="17" t="s">
        <v>1070</v>
      </c>
      <c r="B186" s="86" t="s">
        <v>647</v>
      </c>
      <c r="C186" s="25" t="s">
        <v>88</v>
      </c>
      <c r="D186" s="25">
        <v>701</v>
      </c>
      <c r="E186" s="25" t="s">
        <v>655</v>
      </c>
      <c r="F186" s="25" t="s">
        <v>445</v>
      </c>
      <c r="G186" s="25" t="s">
        <v>176</v>
      </c>
      <c r="H186" s="21">
        <v>292300</v>
      </c>
      <c r="I186" s="35" t="s">
        <v>92</v>
      </c>
      <c r="J186" s="17" t="s">
        <v>78</v>
      </c>
      <c r="K186" s="19">
        <v>41518</v>
      </c>
      <c r="L186" s="19">
        <v>41518</v>
      </c>
      <c r="M186" s="19">
        <v>41821</v>
      </c>
      <c r="N186" s="17" t="s">
        <v>45</v>
      </c>
      <c r="O186" s="17" t="s">
        <v>46</v>
      </c>
      <c r="P186" s="21">
        <v>412.5</v>
      </c>
      <c r="Q186" s="21">
        <v>0</v>
      </c>
      <c r="R186" s="21">
        <v>112.5</v>
      </c>
      <c r="S186" s="21">
        <f>R186</f>
        <v>112.5</v>
      </c>
      <c r="T186" s="28">
        <f t="shared" si="4"/>
        <v>300</v>
      </c>
      <c r="U186" s="25"/>
      <c r="V186" s="89"/>
      <c r="W186" s="24" t="s">
        <v>620</v>
      </c>
    </row>
    <row r="187" spans="1:23" ht="62.25">
      <c r="A187" s="17" t="s">
        <v>1071</v>
      </c>
      <c r="B187" s="86" t="s">
        <v>647</v>
      </c>
      <c r="C187" s="25" t="s">
        <v>88</v>
      </c>
      <c r="D187" s="25">
        <v>701</v>
      </c>
      <c r="E187" s="25" t="s">
        <v>656</v>
      </c>
      <c r="F187" s="25" t="s">
        <v>445</v>
      </c>
      <c r="G187" s="25" t="s">
        <v>176</v>
      </c>
      <c r="H187" s="21">
        <v>203500</v>
      </c>
      <c r="I187" s="35" t="s">
        <v>92</v>
      </c>
      <c r="J187" s="17" t="s">
        <v>78</v>
      </c>
      <c r="K187" s="19">
        <v>41487</v>
      </c>
      <c r="L187" s="19">
        <v>41487</v>
      </c>
      <c r="M187" s="19">
        <v>41791</v>
      </c>
      <c r="N187" s="17" t="s">
        <v>45</v>
      </c>
      <c r="O187" s="17" t="s">
        <v>46</v>
      </c>
      <c r="P187" s="21">
        <v>275</v>
      </c>
      <c r="Q187" s="21">
        <v>0</v>
      </c>
      <c r="R187" s="21">
        <v>125</v>
      </c>
      <c r="S187" s="21">
        <f>R187</f>
        <v>125</v>
      </c>
      <c r="T187" s="28">
        <f t="shared" si="4"/>
        <v>150</v>
      </c>
      <c r="U187" s="25"/>
      <c r="V187" s="89"/>
      <c r="W187" s="24" t="s">
        <v>620</v>
      </c>
    </row>
    <row r="188" spans="1:23" ht="93">
      <c r="A188" s="17" t="s">
        <v>657</v>
      </c>
      <c r="B188" s="86" t="s">
        <v>658</v>
      </c>
      <c r="C188" s="25" t="s">
        <v>659</v>
      </c>
      <c r="D188" s="25">
        <v>5200010</v>
      </c>
      <c r="E188" s="25" t="s">
        <v>660</v>
      </c>
      <c r="F188" s="25">
        <v>796</v>
      </c>
      <c r="G188" s="25" t="s">
        <v>150</v>
      </c>
      <c r="H188" s="21">
        <v>1</v>
      </c>
      <c r="I188" s="35">
        <v>10401000000</v>
      </c>
      <c r="J188" s="17" t="s">
        <v>133</v>
      </c>
      <c r="K188" s="19">
        <v>41487</v>
      </c>
      <c r="L188" s="19">
        <v>41518</v>
      </c>
      <c r="M188" s="19">
        <v>41518</v>
      </c>
      <c r="N188" s="17" t="s">
        <v>56</v>
      </c>
      <c r="O188" s="17" t="s">
        <v>57</v>
      </c>
      <c r="P188" s="21">
        <v>351.92674</v>
      </c>
      <c r="Q188" s="21">
        <v>0</v>
      </c>
      <c r="R188" s="21">
        <v>351.92674</v>
      </c>
      <c r="S188" s="21">
        <v>351.92674</v>
      </c>
      <c r="T188" s="28">
        <v>0</v>
      </c>
      <c r="U188" s="25"/>
      <c r="V188" s="23" t="s">
        <v>47</v>
      </c>
      <c r="W188" s="24" t="s">
        <v>620</v>
      </c>
    </row>
    <row r="189" spans="1:23" ht="46.5">
      <c r="A189" s="17" t="s">
        <v>597</v>
      </c>
      <c r="B189" s="86" t="s">
        <v>661</v>
      </c>
      <c r="C189" s="25" t="s">
        <v>662</v>
      </c>
      <c r="D189" s="25">
        <v>9300000</v>
      </c>
      <c r="E189" s="25" t="s">
        <v>663</v>
      </c>
      <c r="F189" s="25">
        <v>364</v>
      </c>
      <c r="G189" s="25" t="s">
        <v>215</v>
      </c>
      <c r="H189" s="21">
        <v>2</v>
      </c>
      <c r="I189" s="35">
        <v>10401000000</v>
      </c>
      <c r="J189" s="17" t="s">
        <v>133</v>
      </c>
      <c r="K189" s="19">
        <v>41456</v>
      </c>
      <c r="L189" s="19">
        <v>41456</v>
      </c>
      <c r="M189" s="19">
        <v>41487</v>
      </c>
      <c r="N189" s="17" t="s">
        <v>45</v>
      </c>
      <c r="O189" s="17" t="s">
        <v>46</v>
      </c>
      <c r="P189" s="21">
        <v>508.06</v>
      </c>
      <c r="Q189" s="21">
        <v>0</v>
      </c>
      <c r="R189" s="21">
        <v>508.06</v>
      </c>
      <c r="S189" s="21">
        <v>430.56</v>
      </c>
      <c r="T189" s="28">
        <v>0</v>
      </c>
      <c r="U189" s="25"/>
      <c r="V189" s="23" t="s">
        <v>47</v>
      </c>
      <c r="W189" s="24" t="s">
        <v>620</v>
      </c>
    </row>
    <row r="190" spans="1:23" ht="46.5">
      <c r="A190" s="17" t="s">
        <v>664</v>
      </c>
      <c r="B190" s="86" t="s">
        <v>665</v>
      </c>
      <c r="C190" s="25" t="s">
        <v>662</v>
      </c>
      <c r="D190" s="25">
        <v>9300000</v>
      </c>
      <c r="E190" s="25" t="s">
        <v>663</v>
      </c>
      <c r="F190" s="25">
        <v>364</v>
      </c>
      <c r="G190" s="25" t="s">
        <v>215</v>
      </c>
      <c r="H190" s="21">
        <v>2</v>
      </c>
      <c r="I190" s="35">
        <v>10401000000</v>
      </c>
      <c r="J190" s="17" t="s">
        <v>133</v>
      </c>
      <c r="K190" s="19">
        <v>41487</v>
      </c>
      <c r="L190" s="19">
        <v>41487</v>
      </c>
      <c r="M190" s="19">
        <v>41518</v>
      </c>
      <c r="N190" s="17" t="s">
        <v>45</v>
      </c>
      <c r="O190" s="17" t="s">
        <v>46</v>
      </c>
      <c r="P190" s="21">
        <v>195.408</v>
      </c>
      <c r="Q190" s="21">
        <v>0</v>
      </c>
      <c r="R190" s="21">
        <v>195.408</v>
      </c>
      <c r="S190" s="21">
        <v>165.6</v>
      </c>
      <c r="T190" s="28">
        <v>0</v>
      </c>
      <c r="U190" s="25"/>
      <c r="V190" s="23" t="s">
        <v>47</v>
      </c>
      <c r="W190" s="24" t="s">
        <v>620</v>
      </c>
    </row>
    <row r="191" spans="1:23" ht="78">
      <c r="A191" s="17" t="s">
        <v>666</v>
      </c>
      <c r="B191" s="86" t="s">
        <v>667</v>
      </c>
      <c r="C191" s="25" t="s">
        <v>362</v>
      </c>
      <c r="D191" s="25">
        <v>4521012</v>
      </c>
      <c r="E191" s="25" t="s">
        <v>668</v>
      </c>
      <c r="F191" s="25">
        <v>796</v>
      </c>
      <c r="G191" s="25" t="s">
        <v>150</v>
      </c>
      <c r="H191" s="21">
        <v>1</v>
      </c>
      <c r="I191" s="35">
        <v>10401000000</v>
      </c>
      <c r="J191" s="17" t="s">
        <v>133</v>
      </c>
      <c r="K191" s="19">
        <v>41456</v>
      </c>
      <c r="L191" s="19">
        <v>41456</v>
      </c>
      <c r="M191" s="19">
        <v>41548</v>
      </c>
      <c r="N191" s="17" t="s">
        <v>56</v>
      </c>
      <c r="O191" s="17" t="s">
        <v>57</v>
      </c>
      <c r="P191" s="21">
        <v>1245.212</v>
      </c>
      <c r="Q191" s="21">
        <v>0</v>
      </c>
      <c r="R191" s="21">
        <v>1245.212</v>
      </c>
      <c r="S191" s="21">
        <f>R191/1.18</f>
        <v>1055.2644067796612</v>
      </c>
      <c r="T191" s="28">
        <v>0</v>
      </c>
      <c r="U191" s="25"/>
      <c r="V191" s="23" t="s">
        <v>47</v>
      </c>
      <c r="W191" s="24" t="s">
        <v>620</v>
      </c>
    </row>
    <row r="192" spans="1:23" ht="78">
      <c r="A192" s="17" t="s">
        <v>669</v>
      </c>
      <c r="B192" s="86" t="s">
        <v>670</v>
      </c>
      <c r="C192" s="25" t="s">
        <v>67</v>
      </c>
      <c r="D192" s="25">
        <v>6613020</v>
      </c>
      <c r="E192" s="25" t="s">
        <v>671</v>
      </c>
      <c r="F192" s="25"/>
      <c r="G192" s="25" t="s">
        <v>118</v>
      </c>
      <c r="H192" s="21">
        <v>1</v>
      </c>
      <c r="I192" s="35">
        <v>10401000000</v>
      </c>
      <c r="J192" s="17" t="s">
        <v>133</v>
      </c>
      <c r="K192" s="19">
        <v>41518</v>
      </c>
      <c r="L192" s="19">
        <v>41518</v>
      </c>
      <c r="M192" s="19">
        <v>41609</v>
      </c>
      <c r="N192" s="17" t="s">
        <v>56</v>
      </c>
      <c r="O192" s="17" t="s">
        <v>57</v>
      </c>
      <c r="P192" s="21">
        <v>300</v>
      </c>
      <c r="Q192" s="21">
        <v>0</v>
      </c>
      <c r="R192" s="21">
        <v>300</v>
      </c>
      <c r="S192" s="21">
        <v>300</v>
      </c>
      <c r="T192" s="28">
        <v>0</v>
      </c>
      <c r="U192" s="25"/>
      <c r="V192" s="89"/>
      <c r="W192" s="24" t="s">
        <v>620</v>
      </c>
    </row>
    <row r="193" spans="1:23" ht="62.25">
      <c r="A193" s="17" t="s">
        <v>1072</v>
      </c>
      <c r="B193" s="86" t="s">
        <v>672</v>
      </c>
      <c r="C193" s="25">
        <v>66</v>
      </c>
      <c r="D193" s="25">
        <v>6613000</v>
      </c>
      <c r="E193" s="25" t="s">
        <v>673</v>
      </c>
      <c r="F193" s="25">
        <v>384</v>
      </c>
      <c r="G193" s="25" t="s">
        <v>274</v>
      </c>
      <c r="H193" s="21">
        <v>2454</v>
      </c>
      <c r="I193" s="35">
        <v>5401000000</v>
      </c>
      <c r="J193" s="17" t="s">
        <v>276</v>
      </c>
      <c r="K193" s="19">
        <v>41548</v>
      </c>
      <c r="L193" s="19">
        <v>41548</v>
      </c>
      <c r="M193" s="19">
        <v>41639</v>
      </c>
      <c r="N193" s="17" t="s">
        <v>45</v>
      </c>
      <c r="O193" s="17" t="s">
        <v>46</v>
      </c>
      <c r="P193" s="21">
        <v>2454</v>
      </c>
      <c r="Q193" s="21">
        <v>0</v>
      </c>
      <c r="R193" s="21">
        <v>2454</v>
      </c>
      <c r="S193" s="21">
        <v>2454</v>
      </c>
      <c r="T193" s="28">
        <v>0</v>
      </c>
      <c r="U193" s="25"/>
      <c r="V193" s="89"/>
      <c r="W193" s="24" t="s">
        <v>621</v>
      </c>
    </row>
    <row r="194" spans="1:23" ht="62.25">
      <c r="A194" s="17" t="s">
        <v>1073</v>
      </c>
      <c r="B194" s="86" t="s">
        <v>674</v>
      </c>
      <c r="C194" s="25">
        <v>66</v>
      </c>
      <c r="D194" s="25">
        <v>6613000</v>
      </c>
      <c r="E194" s="25" t="s">
        <v>673</v>
      </c>
      <c r="F194" s="25">
        <v>384</v>
      </c>
      <c r="G194" s="25" t="s">
        <v>274</v>
      </c>
      <c r="H194" s="21">
        <v>16.6</v>
      </c>
      <c r="I194" s="35">
        <v>5401000000</v>
      </c>
      <c r="J194" s="17" t="s">
        <v>276</v>
      </c>
      <c r="K194" s="19">
        <v>41548</v>
      </c>
      <c r="L194" s="19">
        <v>41548</v>
      </c>
      <c r="M194" s="19">
        <v>41639</v>
      </c>
      <c r="N194" s="17" t="s">
        <v>45</v>
      </c>
      <c r="O194" s="17" t="s">
        <v>46</v>
      </c>
      <c r="P194" s="21">
        <v>16.6</v>
      </c>
      <c r="Q194" s="21">
        <v>0</v>
      </c>
      <c r="R194" s="21">
        <v>16.6</v>
      </c>
      <c r="S194" s="21">
        <v>16.6</v>
      </c>
      <c r="T194" s="28">
        <v>0</v>
      </c>
      <c r="U194" s="25"/>
      <c r="V194" s="89"/>
      <c r="W194" s="24" t="s">
        <v>621</v>
      </c>
    </row>
    <row r="195" spans="1:23" ht="62.25">
      <c r="A195" s="17" t="s">
        <v>675</v>
      </c>
      <c r="B195" s="86" t="s">
        <v>672</v>
      </c>
      <c r="C195" s="25">
        <v>66</v>
      </c>
      <c r="D195" s="25">
        <v>6613000</v>
      </c>
      <c r="E195" s="25" t="s">
        <v>673</v>
      </c>
      <c r="F195" s="25">
        <v>384</v>
      </c>
      <c r="G195" s="25" t="s">
        <v>274</v>
      </c>
      <c r="H195" s="21">
        <v>6900</v>
      </c>
      <c r="I195" s="35">
        <v>5401000000</v>
      </c>
      <c r="J195" s="17" t="s">
        <v>276</v>
      </c>
      <c r="K195" s="19">
        <v>41579</v>
      </c>
      <c r="L195" s="19">
        <v>41640</v>
      </c>
      <c r="M195" s="19">
        <v>42004</v>
      </c>
      <c r="N195" s="17" t="s">
        <v>56</v>
      </c>
      <c r="O195" s="17" t="s">
        <v>57</v>
      </c>
      <c r="P195" s="21">
        <v>6900</v>
      </c>
      <c r="Q195" s="21">
        <v>0</v>
      </c>
      <c r="R195" s="21">
        <v>0</v>
      </c>
      <c r="S195" s="21">
        <v>0</v>
      </c>
      <c r="T195" s="28">
        <f>SUM(P195-S195)</f>
        <v>6900</v>
      </c>
      <c r="U195" s="25"/>
      <c r="V195" s="89"/>
      <c r="W195" s="24" t="s">
        <v>621</v>
      </c>
    </row>
    <row r="196" spans="1:23" ht="62.25">
      <c r="A196" s="17" t="s">
        <v>676</v>
      </c>
      <c r="B196" s="86" t="s">
        <v>677</v>
      </c>
      <c r="C196" s="25">
        <v>66</v>
      </c>
      <c r="D196" s="25">
        <v>6613000</v>
      </c>
      <c r="E196" s="25" t="s">
        <v>673</v>
      </c>
      <c r="F196" s="25">
        <v>384</v>
      </c>
      <c r="G196" s="25" t="s">
        <v>274</v>
      </c>
      <c r="H196" s="21">
        <v>247.6</v>
      </c>
      <c r="I196" s="35">
        <v>5401000000</v>
      </c>
      <c r="J196" s="17" t="s">
        <v>276</v>
      </c>
      <c r="K196" s="19">
        <v>41579</v>
      </c>
      <c r="L196" s="19">
        <v>41640</v>
      </c>
      <c r="M196" s="19">
        <v>42004</v>
      </c>
      <c r="N196" s="17" t="s">
        <v>56</v>
      </c>
      <c r="O196" s="17" t="s">
        <v>57</v>
      </c>
      <c r="P196" s="21">
        <v>247.6</v>
      </c>
      <c r="Q196" s="21">
        <v>0</v>
      </c>
      <c r="R196" s="21">
        <v>0</v>
      </c>
      <c r="S196" s="21">
        <v>0</v>
      </c>
      <c r="T196" s="28">
        <f>SUM(P196-S196)</f>
        <v>247.6</v>
      </c>
      <c r="U196" s="25"/>
      <c r="V196" s="89"/>
      <c r="W196" s="24" t="s">
        <v>621</v>
      </c>
    </row>
    <row r="197" spans="1:23" s="7" customFormat="1" ht="75.75" customHeight="1">
      <c r="A197" s="17" t="s">
        <v>700</v>
      </c>
      <c r="B197" s="86" t="s">
        <v>295</v>
      </c>
      <c r="C197" s="93">
        <v>74</v>
      </c>
      <c r="D197" s="93">
        <v>7499000</v>
      </c>
      <c r="E197" s="93" t="s">
        <v>273</v>
      </c>
      <c r="F197" s="93">
        <v>384</v>
      </c>
      <c r="G197" s="93" t="s">
        <v>274</v>
      </c>
      <c r="H197" s="21">
        <v>140</v>
      </c>
      <c r="I197" s="35" t="s">
        <v>275</v>
      </c>
      <c r="J197" s="17" t="s">
        <v>276</v>
      </c>
      <c r="K197" s="19">
        <v>41487</v>
      </c>
      <c r="L197" s="19">
        <v>41491</v>
      </c>
      <c r="M197" s="19">
        <v>41639</v>
      </c>
      <c r="N197" s="17" t="s">
        <v>45</v>
      </c>
      <c r="O197" s="17" t="s">
        <v>46</v>
      </c>
      <c r="P197" s="21">
        <v>140</v>
      </c>
      <c r="Q197" s="21">
        <v>0</v>
      </c>
      <c r="R197" s="21">
        <v>140</v>
      </c>
      <c r="S197" s="21">
        <v>140</v>
      </c>
      <c r="T197" s="28">
        <v>0</v>
      </c>
      <c r="U197" s="93" t="s">
        <v>701</v>
      </c>
      <c r="V197" s="89"/>
      <c r="W197" s="24" t="s">
        <v>620</v>
      </c>
    </row>
    <row r="198" spans="1:23" s="7" customFormat="1" ht="46.5">
      <c r="A198" s="17" t="s">
        <v>280</v>
      </c>
      <c r="B198" s="86" t="s">
        <v>281</v>
      </c>
      <c r="C198" s="93">
        <v>64</v>
      </c>
      <c r="D198" s="93">
        <v>6411090</v>
      </c>
      <c r="E198" s="93" t="s">
        <v>273</v>
      </c>
      <c r="F198" s="93">
        <v>384</v>
      </c>
      <c r="G198" s="93" t="s">
        <v>274</v>
      </c>
      <c r="H198" s="21">
        <v>420</v>
      </c>
      <c r="I198" s="35">
        <v>45268592000</v>
      </c>
      <c r="J198" s="17" t="s">
        <v>282</v>
      </c>
      <c r="K198" s="19">
        <v>41456</v>
      </c>
      <c r="L198" s="19">
        <v>41487</v>
      </c>
      <c r="M198" s="19">
        <v>41851</v>
      </c>
      <c r="N198" s="17" t="s">
        <v>45</v>
      </c>
      <c r="O198" s="17" t="s">
        <v>46</v>
      </c>
      <c r="P198" s="21">
        <v>420</v>
      </c>
      <c r="Q198" s="21">
        <v>0</v>
      </c>
      <c r="R198" s="21">
        <v>175</v>
      </c>
      <c r="S198" s="21">
        <v>175</v>
      </c>
      <c r="T198" s="28">
        <f>SUM(P198-S198)</f>
        <v>245</v>
      </c>
      <c r="U198" s="93" t="s">
        <v>702</v>
      </c>
      <c r="V198" s="89"/>
      <c r="W198" s="24" t="s">
        <v>620</v>
      </c>
    </row>
    <row r="199" spans="1:23" s="7" customFormat="1" ht="96" customHeight="1">
      <c r="A199" s="17" t="s">
        <v>703</v>
      </c>
      <c r="B199" s="86" t="s">
        <v>284</v>
      </c>
      <c r="C199" s="93">
        <v>74</v>
      </c>
      <c r="D199" s="93">
        <v>7414010</v>
      </c>
      <c r="E199" s="93" t="s">
        <v>273</v>
      </c>
      <c r="F199" s="93">
        <v>384</v>
      </c>
      <c r="G199" s="93" t="s">
        <v>274</v>
      </c>
      <c r="H199" s="21">
        <v>270.968</v>
      </c>
      <c r="I199" s="35">
        <v>45268592000</v>
      </c>
      <c r="J199" s="17" t="s">
        <v>282</v>
      </c>
      <c r="K199" s="19">
        <v>41480</v>
      </c>
      <c r="L199" s="19">
        <v>41480</v>
      </c>
      <c r="M199" s="19">
        <v>41562</v>
      </c>
      <c r="N199" s="17" t="s">
        <v>45</v>
      </c>
      <c r="O199" s="17" t="s">
        <v>46</v>
      </c>
      <c r="P199" s="21">
        <v>270.968</v>
      </c>
      <c r="Q199" s="21">
        <v>0</v>
      </c>
      <c r="R199" s="21">
        <v>270.968</v>
      </c>
      <c r="S199" s="21">
        <v>270.968</v>
      </c>
      <c r="T199" s="28">
        <v>0</v>
      </c>
      <c r="U199" s="93" t="s">
        <v>704</v>
      </c>
      <c r="V199" s="89"/>
      <c r="W199" s="24" t="s">
        <v>620</v>
      </c>
    </row>
    <row r="200" spans="1:23" s="7" customFormat="1" ht="96" customHeight="1">
      <c r="A200" s="17" t="s">
        <v>705</v>
      </c>
      <c r="B200" s="86" t="s">
        <v>284</v>
      </c>
      <c r="C200" s="93">
        <v>74</v>
      </c>
      <c r="D200" s="93">
        <v>7414010</v>
      </c>
      <c r="E200" s="93" t="s">
        <v>273</v>
      </c>
      <c r="F200" s="93">
        <v>384</v>
      </c>
      <c r="G200" s="93" t="s">
        <v>274</v>
      </c>
      <c r="H200" s="21">
        <v>852</v>
      </c>
      <c r="I200" s="35">
        <v>45268592000</v>
      </c>
      <c r="J200" s="17" t="s">
        <v>282</v>
      </c>
      <c r="K200" s="19">
        <v>41563</v>
      </c>
      <c r="L200" s="19">
        <v>41563</v>
      </c>
      <c r="M200" s="19">
        <v>41820</v>
      </c>
      <c r="N200" s="17" t="s">
        <v>45</v>
      </c>
      <c r="O200" s="17" t="s">
        <v>46</v>
      </c>
      <c r="P200" s="21">
        <v>852</v>
      </c>
      <c r="Q200" s="21">
        <v>0</v>
      </c>
      <c r="R200" s="21">
        <v>251.613</v>
      </c>
      <c r="S200" s="21">
        <v>251.613</v>
      </c>
      <c r="T200" s="28">
        <v>600</v>
      </c>
      <c r="U200" s="93" t="s">
        <v>704</v>
      </c>
      <c r="V200" s="89"/>
      <c r="W200" s="24" t="s">
        <v>621</v>
      </c>
    </row>
    <row r="201" spans="1:23" s="101" customFormat="1" ht="71.25" customHeight="1">
      <c r="A201" s="17" t="s">
        <v>1074</v>
      </c>
      <c r="B201" s="86" t="s">
        <v>286</v>
      </c>
      <c r="C201" s="93">
        <v>74</v>
      </c>
      <c r="D201" s="93">
        <v>7493000</v>
      </c>
      <c r="E201" s="93" t="s">
        <v>273</v>
      </c>
      <c r="F201" s="93">
        <v>384</v>
      </c>
      <c r="G201" s="93" t="s">
        <v>274</v>
      </c>
      <c r="H201" s="21">
        <v>138</v>
      </c>
      <c r="I201" s="35">
        <v>45268592000</v>
      </c>
      <c r="J201" s="17" t="s">
        <v>282</v>
      </c>
      <c r="K201" s="19">
        <v>41456</v>
      </c>
      <c r="L201" s="19">
        <v>41456</v>
      </c>
      <c r="M201" s="19">
        <v>41820</v>
      </c>
      <c r="N201" s="17" t="s">
        <v>45</v>
      </c>
      <c r="O201" s="17" t="s">
        <v>46</v>
      </c>
      <c r="P201" s="21">
        <v>138</v>
      </c>
      <c r="Q201" s="21">
        <v>0</v>
      </c>
      <c r="R201" s="21">
        <v>69</v>
      </c>
      <c r="S201" s="21">
        <v>69</v>
      </c>
      <c r="T201" s="28">
        <v>69</v>
      </c>
      <c r="U201" s="93" t="s">
        <v>706</v>
      </c>
      <c r="V201" s="89"/>
      <c r="W201" s="24" t="s">
        <v>620</v>
      </c>
    </row>
    <row r="202" spans="1:23" s="101" customFormat="1" ht="71.25" customHeight="1">
      <c r="A202" s="17" t="s">
        <v>1075</v>
      </c>
      <c r="B202" s="86" t="s">
        <v>295</v>
      </c>
      <c r="C202" s="93">
        <v>74</v>
      </c>
      <c r="D202" s="93" t="s">
        <v>296</v>
      </c>
      <c r="E202" s="93" t="s">
        <v>273</v>
      </c>
      <c r="F202" s="93">
        <v>384</v>
      </c>
      <c r="G202" s="93" t="s">
        <v>274</v>
      </c>
      <c r="H202" s="21">
        <v>226</v>
      </c>
      <c r="I202" s="35">
        <v>45268592000</v>
      </c>
      <c r="J202" s="17" t="s">
        <v>297</v>
      </c>
      <c r="K202" s="19">
        <v>41518</v>
      </c>
      <c r="L202" s="19">
        <v>41518</v>
      </c>
      <c r="M202" s="19">
        <v>41639</v>
      </c>
      <c r="N202" s="17" t="s">
        <v>45</v>
      </c>
      <c r="O202" s="17" t="s">
        <v>46</v>
      </c>
      <c r="P202" s="21">
        <v>226</v>
      </c>
      <c r="Q202" s="21">
        <v>0</v>
      </c>
      <c r="R202" s="21">
        <v>226</v>
      </c>
      <c r="S202" s="21">
        <v>226</v>
      </c>
      <c r="T202" s="28">
        <v>0</v>
      </c>
      <c r="U202" s="93"/>
      <c r="V202" s="89"/>
      <c r="W202" s="24" t="s">
        <v>620</v>
      </c>
    </row>
    <row r="203" spans="1:23" s="102" customFormat="1" ht="71.25" customHeight="1">
      <c r="A203" s="17" t="s">
        <v>1076</v>
      </c>
      <c r="B203" s="86" t="s">
        <v>396</v>
      </c>
      <c r="C203" s="93">
        <v>74</v>
      </c>
      <c r="D203" s="93">
        <v>7499000</v>
      </c>
      <c r="E203" s="93" t="s">
        <v>273</v>
      </c>
      <c r="F203" s="93">
        <v>384</v>
      </c>
      <c r="G203" s="93" t="s">
        <v>274</v>
      </c>
      <c r="H203" s="21">
        <v>125.8</v>
      </c>
      <c r="I203" s="35">
        <v>10401000000</v>
      </c>
      <c r="J203" s="17" t="s">
        <v>691</v>
      </c>
      <c r="K203" s="19">
        <v>41456</v>
      </c>
      <c r="L203" s="19">
        <v>41456</v>
      </c>
      <c r="M203" s="19">
        <v>41547</v>
      </c>
      <c r="N203" s="17" t="s">
        <v>45</v>
      </c>
      <c r="O203" s="17" t="s">
        <v>46</v>
      </c>
      <c r="P203" s="21">
        <v>125.8</v>
      </c>
      <c r="Q203" s="21">
        <v>0</v>
      </c>
      <c r="R203" s="21">
        <v>125.8</v>
      </c>
      <c r="S203" s="21">
        <v>125.8</v>
      </c>
      <c r="T203" s="28">
        <v>0</v>
      </c>
      <c r="U203" s="93" t="s">
        <v>707</v>
      </c>
      <c r="V203" s="89"/>
      <c r="W203" s="24" t="s">
        <v>620</v>
      </c>
    </row>
    <row r="204" spans="1:23" s="102" customFormat="1" ht="71.25" customHeight="1">
      <c r="A204" s="17" t="s">
        <v>1077</v>
      </c>
      <c r="B204" s="86" t="s">
        <v>396</v>
      </c>
      <c r="C204" s="93">
        <v>74</v>
      </c>
      <c r="D204" s="93">
        <v>7499000</v>
      </c>
      <c r="E204" s="93" t="s">
        <v>273</v>
      </c>
      <c r="F204" s="93">
        <v>384</v>
      </c>
      <c r="G204" s="93" t="s">
        <v>274</v>
      </c>
      <c r="H204" s="21">
        <v>125.8</v>
      </c>
      <c r="I204" s="35">
        <v>10401000000</v>
      </c>
      <c r="J204" s="17" t="s">
        <v>691</v>
      </c>
      <c r="K204" s="19">
        <v>41548</v>
      </c>
      <c r="L204" s="19">
        <v>41548</v>
      </c>
      <c r="M204" s="19">
        <v>41639</v>
      </c>
      <c r="N204" s="17" t="s">
        <v>45</v>
      </c>
      <c r="O204" s="17" t="s">
        <v>46</v>
      </c>
      <c r="P204" s="21">
        <v>125.8</v>
      </c>
      <c r="Q204" s="21">
        <v>0</v>
      </c>
      <c r="R204" s="21">
        <v>125.8</v>
      </c>
      <c r="S204" s="21">
        <v>125.8</v>
      </c>
      <c r="T204" s="28">
        <v>0</v>
      </c>
      <c r="U204" s="93" t="s">
        <v>707</v>
      </c>
      <c r="V204" s="89"/>
      <c r="W204" s="24" t="s">
        <v>621</v>
      </c>
    </row>
    <row r="205" spans="1:23" s="102" customFormat="1" ht="71.25" customHeight="1">
      <c r="A205" s="17" t="s">
        <v>1078</v>
      </c>
      <c r="B205" s="86" t="s">
        <v>396</v>
      </c>
      <c r="C205" s="93">
        <v>74</v>
      </c>
      <c r="D205" s="93">
        <v>7499000</v>
      </c>
      <c r="E205" s="93" t="s">
        <v>273</v>
      </c>
      <c r="F205" s="93">
        <v>384</v>
      </c>
      <c r="G205" s="93" t="s">
        <v>274</v>
      </c>
      <c r="H205" s="21">
        <v>201.8</v>
      </c>
      <c r="I205" s="35">
        <v>10401000000</v>
      </c>
      <c r="J205" s="17" t="s">
        <v>691</v>
      </c>
      <c r="K205" s="19">
        <v>41456</v>
      </c>
      <c r="L205" s="19">
        <v>41456</v>
      </c>
      <c r="M205" s="19">
        <v>41547</v>
      </c>
      <c r="N205" s="17" t="s">
        <v>45</v>
      </c>
      <c r="O205" s="17" t="s">
        <v>46</v>
      </c>
      <c r="P205" s="21">
        <v>201.8</v>
      </c>
      <c r="Q205" s="21">
        <v>0</v>
      </c>
      <c r="R205" s="21">
        <v>201.8</v>
      </c>
      <c r="S205" s="21">
        <v>201.8</v>
      </c>
      <c r="T205" s="28">
        <v>0</v>
      </c>
      <c r="U205" s="93" t="s">
        <v>708</v>
      </c>
      <c r="V205" s="89"/>
      <c r="W205" s="24" t="s">
        <v>620</v>
      </c>
    </row>
    <row r="206" spans="1:23" s="102" customFormat="1" ht="71.25" customHeight="1">
      <c r="A206" s="17" t="s">
        <v>1079</v>
      </c>
      <c r="B206" s="86" t="s">
        <v>396</v>
      </c>
      <c r="C206" s="93">
        <v>74</v>
      </c>
      <c r="D206" s="93">
        <v>7499000</v>
      </c>
      <c r="E206" s="93" t="s">
        <v>273</v>
      </c>
      <c r="F206" s="93">
        <v>384</v>
      </c>
      <c r="G206" s="93" t="s">
        <v>274</v>
      </c>
      <c r="H206" s="21">
        <v>201.8</v>
      </c>
      <c r="I206" s="35">
        <v>10401000000</v>
      </c>
      <c r="J206" s="17" t="s">
        <v>691</v>
      </c>
      <c r="K206" s="19">
        <v>41548</v>
      </c>
      <c r="L206" s="19">
        <v>41548</v>
      </c>
      <c r="M206" s="19">
        <v>41639</v>
      </c>
      <c r="N206" s="17" t="s">
        <v>45</v>
      </c>
      <c r="O206" s="17" t="s">
        <v>46</v>
      </c>
      <c r="P206" s="21">
        <v>201.8</v>
      </c>
      <c r="Q206" s="21">
        <v>0</v>
      </c>
      <c r="R206" s="21">
        <v>201.8</v>
      </c>
      <c r="S206" s="21">
        <v>201.8</v>
      </c>
      <c r="T206" s="28">
        <v>0</v>
      </c>
      <c r="U206" s="93" t="s">
        <v>708</v>
      </c>
      <c r="V206" s="89"/>
      <c r="W206" s="24" t="s">
        <v>621</v>
      </c>
    </row>
    <row r="207" spans="1:23" s="102" customFormat="1" ht="71.25" customHeight="1">
      <c r="A207" s="17" t="s">
        <v>709</v>
      </c>
      <c r="B207" s="86" t="s">
        <v>272</v>
      </c>
      <c r="C207" s="93">
        <v>60</v>
      </c>
      <c r="D207" s="93">
        <v>6022000</v>
      </c>
      <c r="E207" s="93" t="s">
        <v>273</v>
      </c>
      <c r="F207" s="93">
        <v>384</v>
      </c>
      <c r="G207" s="93" t="s">
        <v>274</v>
      </c>
      <c r="H207" s="21">
        <v>310.344</v>
      </c>
      <c r="I207" s="35" t="s">
        <v>287</v>
      </c>
      <c r="J207" s="17" t="s">
        <v>288</v>
      </c>
      <c r="K207" s="19">
        <v>41456</v>
      </c>
      <c r="L207" s="19">
        <v>41456</v>
      </c>
      <c r="M207" s="19">
        <v>41639</v>
      </c>
      <c r="N207" s="17" t="s">
        <v>45</v>
      </c>
      <c r="O207" s="17" t="s">
        <v>46</v>
      </c>
      <c r="P207" s="21">
        <v>310.344</v>
      </c>
      <c r="Q207" s="21">
        <v>0</v>
      </c>
      <c r="R207" s="21">
        <v>310.344</v>
      </c>
      <c r="S207" s="21">
        <v>310.344</v>
      </c>
      <c r="T207" s="28">
        <v>0</v>
      </c>
      <c r="U207" s="93" t="s">
        <v>710</v>
      </c>
      <c r="V207" s="89"/>
      <c r="W207" s="24" t="s">
        <v>620</v>
      </c>
    </row>
    <row r="208" spans="1:23" s="102" customFormat="1" ht="82.5" customHeight="1">
      <c r="A208" s="17" t="s">
        <v>1080</v>
      </c>
      <c r="B208" s="86" t="s">
        <v>295</v>
      </c>
      <c r="C208" s="93">
        <v>74</v>
      </c>
      <c r="D208" s="93">
        <v>7499000</v>
      </c>
      <c r="E208" s="93" t="s">
        <v>273</v>
      </c>
      <c r="F208" s="93">
        <v>384</v>
      </c>
      <c r="G208" s="93" t="s">
        <v>274</v>
      </c>
      <c r="H208" s="21">
        <v>136.7</v>
      </c>
      <c r="I208" s="35" t="s">
        <v>275</v>
      </c>
      <c r="J208" s="17" t="s">
        <v>276</v>
      </c>
      <c r="K208" s="19">
        <v>41501</v>
      </c>
      <c r="L208" s="19">
        <v>41501</v>
      </c>
      <c r="M208" s="19">
        <v>41623</v>
      </c>
      <c r="N208" s="17" t="s">
        <v>45</v>
      </c>
      <c r="O208" s="17" t="s">
        <v>46</v>
      </c>
      <c r="P208" s="21">
        <v>136.7</v>
      </c>
      <c r="Q208" s="93">
        <v>0</v>
      </c>
      <c r="R208" s="21">
        <v>136.7</v>
      </c>
      <c r="S208" s="21">
        <v>136.7</v>
      </c>
      <c r="T208" s="93">
        <v>0</v>
      </c>
      <c r="U208" s="93" t="s">
        <v>711</v>
      </c>
      <c r="V208" s="89"/>
      <c r="W208" s="24" t="s">
        <v>620</v>
      </c>
    </row>
    <row r="209" spans="1:23" s="102" customFormat="1" ht="71.25" customHeight="1">
      <c r="A209" s="17" t="s">
        <v>712</v>
      </c>
      <c r="B209" s="86" t="s">
        <v>713</v>
      </c>
      <c r="C209" s="93">
        <v>74</v>
      </c>
      <c r="D209" s="93">
        <v>7499000</v>
      </c>
      <c r="E209" s="93" t="s">
        <v>273</v>
      </c>
      <c r="F209" s="93">
        <v>384</v>
      </c>
      <c r="G209" s="93" t="s">
        <v>274</v>
      </c>
      <c r="H209" s="21">
        <v>234</v>
      </c>
      <c r="I209" s="35" t="s">
        <v>287</v>
      </c>
      <c r="J209" s="17" t="s">
        <v>288</v>
      </c>
      <c r="K209" s="19">
        <v>41487</v>
      </c>
      <c r="L209" s="19">
        <v>41487</v>
      </c>
      <c r="M209" s="19">
        <v>41578</v>
      </c>
      <c r="N209" s="17" t="s">
        <v>45</v>
      </c>
      <c r="O209" s="17" t="s">
        <v>46</v>
      </c>
      <c r="P209" s="21">
        <v>234</v>
      </c>
      <c r="Q209" s="93">
        <v>0</v>
      </c>
      <c r="R209" s="21">
        <v>234</v>
      </c>
      <c r="S209" s="21">
        <v>234</v>
      </c>
      <c r="T209" s="93">
        <v>0</v>
      </c>
      <c r="U209" s="93" t="s">
        <v>714</v>
      </c>
      <c r="V209" s="89"/>
      <c r="W209" s="24" t="s">
        <v>620</v>
      </c>
    </row>
    <row r="210" spans="1:70" s="103" customFormat="1" ht="87" customHeight="1">
      <c r="A210" s="17" t="s">
        <v>715</v>
      </c>
      <c r="B210" s="86" t="s">
        <v>716</v>
      </c>
      <c r="C210" s="93" t="s">
        <v>615</v>
      </c>
      <c r="D210" s="93" t="s">
        <v>616</v>
      </c>
      <c r="E210" s="93" t="s">
        <v>717</v>
      </c>
      <c r="F210" s="93">
        <v>384</v>
      </c>
      <c r="G210" s="93" t="s">
        <v>144</v>
      </c>
      <c r="H210" s="21">
        <v>490</v>
      </c>
      <c r="I210" s="35">
        <v>45286570000</v>
      </c>
      <c r="J210" s="17" t="s">
        <v>682</v>
      </c>
      <c r="K210" s="19">
        <v>41548</v>
      </c>
      <c r="L210" s="19">
        <v>41579</v>
      </c>
      <c r="M210" s="19">
        <v>41974</v>
      </c>
      <c r="N210" s="17" t="s">
        <v>45</v>
      </c>
      <c r="O210" s="17" t="s">
        <v>46</v>
      </c>
      <c r="P210" s="21">
        <v>490</v>
      </c>
      <c r="Q210" s="93">
        <v>0</v>
      </c>
      <c r="R210" s="21">
        <v>300</v>
      </c>
      <c r="S210" s="21">
        <v>254.2</v>
      </c>
      <c r="T210" s="93">
        <v>190</v>
      </c>
      <c r="U210" s="93"/>
      <c r="V210" s="89"/>
      <c r="W210" s="24" t="s">
        <v>621</v>
      </c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</row>
    <row r="211" spans="1:23" s="105" customFormat="1" ht="57.75" customHeight="1">
      <c r="A211" s="17" t="s">
        <v>1081</v>
      </c>
      <c r="B211" s="93" t="s">
        <v>718</v>
      </c>
      <c r="C211" s="93" t="s">
        <v>721</v>
      </c>
      <c r="D211" s="93">
        <v>7511000</v>
      </c>
      <c r="E211" s="93" t="s">
        <v>719</v>
      </c>
      <c r="F211" s="93">
        <v>384</v>
      </c>
      <c r="G211" s="93" t="s">
        <v>144</v>
      </c>
      <c r="H211" s="93">
        <v>200</v>
      </c>
      <c r="I211" s="93" t="s">
        <v>695</v>
      </c>
      <c r="J211" s="93" t="s">
        <v>720</v>
      </c>
      <c r="K211" s="19">
        <v>41579</v>
      </c>
      <c r="L211" s="19">
        <v>41579</v>
      </c>
      <c r="M211" s="19">
        <v>41579</v>
      </c>
      <c r="N211" s="93" t="s">
        <v>45</v>
      </c>
      <c r="O211" s="93" t="s">
        <v>46</v>
      </c>
      <c r="P211" s="93">
        <v>200</v>
      </c>
      <c r="Q211" s="93">
        <v>0</v>
      </c>
      <c r="R211" s="93">
        <v>200</v>
      </c>
      <c r="S211" s="93">
        <v>200</v>
      </c>
      <c r="T211" s="93">
        <v>0</v>
      </c>
      <c r="U211" s="93"/>
      <c r="V211" s="90"/>
      <c r="W211" s="24" t="s">
        <v>621</v>
      </c>
    </row>
    <row r="212" spans="1:23" s="101" customFormat="1" ht="78.75">
      <c r="A212" s="17" t="s">
        <v>1051</v>
      </c>
      <c r="B212" s="93" t="s">
        <v>722</v>
      </c>
      <c r="C212" s="93">
        <v>5212</v>
      </c>
      <c r="D212" s="93" t="s">
        <v>723</v>
      </c>
      <c r="E212" s="93" t="s">
        <v>724</v>
      </c>
      <c r="F212" s="93">
        <v>796</v>
      </c>
      <c r="G212" s="93" t="s">
        <v>150</v>
      </c>
      <c r="H212" s="93" t="s">
        <v>692</v>
      </c>
      <c r="I212" s="93">
        <v>45286570</v>
      </c>
      <c r="J212" s="93" t="s">
        <v>317</v>
      </c>
      <c r="K212" s="19">
        <v>41518</v>
      </c>
      <c r="L212" s="19">
        <v>41518</v>
      </c>
      <c r="M212" s="19">
        <v>41609</v>
      </c>
      <c r="N212" s="93" t="s">
        <v>56</v>
      </c>
      <c r="O212" s="93" t="s">
        <v>57</v>
      </c>
      <c r="P212" s="93">
        <v>1400.9</v>
      </c>
      <c r="Q212" s="93">
        <v>0</v>
      </c>
      <c r="R212" s="93">
        <v>1400.9</v>
      </c>
      <c r="S212" s="93">
        <v>1187.2</v>
      </c>
      <c r="T212" s="93">
        <v>0</v>
      </c>
      <c r="U212" s="93"/>
      <c r="V212" s="90"/>
      <c r="W212" s="24" t="s">
        <v>620</v>
      </c>
    </row>
    <row r="213" spans="1:23" s="101" customFormat="1" ht="78.75">
      <c r="A213" s="17" t="s">
        <v>1082</v>
      </c>
      <c r="B213" s="93" t="s">
        <v>333</v>
      </c>
      <c r="C213" s="93">
        <v>232011</v>
      </c>
      <c r="D213" s="93">
        <v>2320212</v>
      </c>
      <c r="E213" s="93" t="s">
        <v>334</v>
      </c>
      <c r="F213" s="93">
        <v>112</v>
      </c>
      <c r="G213" s="93" t="s">
        <v>187</v>
      </c>
      <c r="H213" s="93">
        <v>10867</v>
      </c>
      <c r="I213" s="93">
        <v>45286570</v>
      </c>
      <c r="J213" s="93" t="s">
        <v>317</v>
      </c>
      <c r="K213" s="19">
        <v>41456</v>
      </c>
      <c r="L213" s="19">
        <v>41456</v>
      </c>
      <c r="M213" s="19">
        <v>41518</v>
      </c>
      <c r="N213" s="93" t="s">
        <v>45</v>
      </c>
      <c r="O213" s="93" t="s">
        <v>46</v>
      </c>
      <c r="P213" s="93">
        <v>187</v>
      </c>
      <c r="Q213" s="93">
        <v>0</v>
      </c>
      <c r="R213" s="93">
        <v>187</v>
      </c>
      <c r="S213" s="93">
        <v>187</v>
      </c>
      <c r="T213" s="93">
        <v>0</v>
      </c>
      <c r="U213" s="93"/>
      <c r="V213" s="90"/>
      <c r="W213" s="24" t="s">
        <v>620</v>
      </c>
    </row>
    <row r="214" spans="1:23" s="101" customFormat="1" ht="78.75">
      <c r="A214" s="17" t="s">
        <v>1083</v>
      </c>
      <c r="B214" s="93" t="s">
        <v>333</v>
      </c>
      <c r="C214" s="93">
        <v>232011</v>
      </c>
      <c r="D214" s="93">
        <v>2320212</v>
      </c>
      <c r="E214" s="93" t="s">
        <v>334</v>
      </c>
      <c r="F214" s="93">
        <v>112</v>
      </c>
      <c r="G214" s="93" t="s">
        <v>187</v>
      </c>
      <c r="H214" s="93">
        <v>10867</v>
      </c>
      <c r="I214" s="93">
        <v>45286570</v>
      </c>
      <c r="J214" s="93" t="s">
        <v>317</v>
      </c>
      <c r="K214" s="19">
        <v>41548</v>
      </c>
      <c r="L214" s="19">
        <v>41548</v>
      </c>
      <c r="M214" s="19">
        <v>41609</v>
      </c>
      <c r="N214" s="93" t="s">
        <v>45</v>
      </c>
      <c r="O214" s="93" t="s">
        <v>46</v>
      </c>
      <c r="P214" s="17">
        <v>255.9</v>
      </c>
      <c r="Q214" s="93">
        <v>0</v>
      </c>
      <c r="R214" s="93">
        <v>255.9</v>
      </c>
      <c r="S214" s="93">
        <v>255.9</v>
      </c>
      <c r="T214" s="93">
        <v>0</v>
      </c>
      <c r="U214" s="93"/>
      <c r="V214" s="90"/>
      <c r="W214" s="24" t="s">
        <v>621</v>
      </c>
    </row>
    <row r="215" spans="1:23" s="101" customFormat="1" ht="78.75">
      <c r="A215" s="17" t="s">
        <v>1052</v>
      </c>
      <c r="B215" s="93" t="s">
        <v>725</v>
      </c>
      <c r="C215" s="93" t="s">
        <v>726</v>
      </c>
      <c r="D215" s="93" t="s">
        <v>727</v>
      </c>
      <c r="E215" s="93" t="s">
        <v>728</v>
      </c>
      <c r="F215" s="93" t="s">
        <v>322</v>
      </c>
      <c r="G215" s="93" t="s">
        <v>118</v>
      </c>
      <c r="H215" s="93">
        <v>1</v>
      </c>
      <c r="I215" s="93">
        <v>45286570</v>
      </c>
      <c r="J215" s="93" t="s">
        <v>317</v>
      </c>
      <c r="K215" s="19">
        <v>41548</v>
      </c>
      <c r="L215" s="19">
        <v>41609</v>
      </c>
      <c r="M215" s="19">
        <v>41609</v>
      </c>
      <c r="N215" s="93" t="s">
        <v>56</v>
      </c>
      <c r="O215" s="93" t="s">
        <v>57</v>
      </c>
      <c r="P215" s="93">
        <v>500.32</v>
      </c>
      <c r="Q215" s="93">
        <v>0</v>
      </c>
      <c r="R215" s="93">
        <v>500.32</v>
      </c>
      <c r="S215" s="93">
        <v>424</v>
      </c>
      <c r="T215" s="93">
        <v>0</v>
      </c>
      <c r="U215" s="93"/>
      <c r="V215" s="90"/>
      <c r="W215" s="24" t="s">
        <v>621</v>
      </c>
    </row>
    <row r="216" spans="1:23" s="101" customFormat="1" ht="94.5">
      <c r="A216" s="17" t="s">
        <v>1053</v>
      </c>
      <c r="B216" s="93" t="s">
        <v>381</v>
      </c>
      <c r="C216" s="93" t="s">
        <v>382</v>
      </c>
      <c r="D216" s="93">
        <v>5010020</v>
      </c>
      <c r="E216" s="93" t="s">
        <v>729</v>
      </c>
      <c r="F216" s="93">
        <v>796</v>
      </c>
      <c r="G216" s="93" t="s">
        <v>150</v>
      </c>
      <c r="H216" s="93" t="s">
        <v>316</v>
      </c>
      <c r="I216" s="93">
        <v>45286570</v>
      </c>
      <c r="J216" s="93" t="s">
        <v>317</v>
      </c>
      <c r="K216" s="19">
        <v>41487</v>
      </c>
      <c r="L216" s="19">
        <v>41487</v>
      </c>
      <c r="M216" s="19">
        <v>41518</v>
      </c>
      <c r="N216" s="93" t="s">
        <v>56</v>
      </c>
      <c r="O216" s="93" t="s">
        <v>57</v>
      </c>
      <c r="P216" s="93">
        <v>1356</v>
      </c>
      <c r="Q216" s="93">
        <v>0</v>
      </c>
      <c r="R216" s="93">
        <v>1356</v>
      </c>
      <c r="S216" s="93">
        <v>1149.15</v>
      </c>
      <c r="T216" s="93">
        <v>0</v>
      </c>
      <c r="U216" s="93"/>
      <c r="V216" s="94" t="s">
        <v>47</v>
      </c>
      <c r="W216" s="24" t="s">
        <v>620</v>
      </c>
    </row>
    <row r="217" spans="1:23" s="101" customFormat="1" ht="78.75">
      <c r="A217" s="17" t="s">
        <v>1084</v>
      </c>
      <c r="B217" s="93" t="s">
        <v>313</v>
      </c>
      <c r="C217" s="93" t="s">
        <v>314</v>
      </c>
      <c r="D217" s="93">
        <v>5020000</v>
      </c>
      <c r="E217" s="93" t="s">
        <v>315</v>
      </c>
      <c r="F217" s="93">
        <v>796</v>
      </c>
      <c r="G217" s="93" t="s">
        <v>150</v>
      </c>
      <c r="H217" s="93" t="s">
        <v>316</v>
      </c>
      <c r="I217" s="93">
        <v>45286570</v>
      </c>
      <c r="J217" s="93" t="s">
        <v>317</v>
      </c>
      <c r="K217" s="19">
        <v>41579</v>
      </c>
      <c r="L217" s="19">
        <v>41640</v>
      </c>
      <c r="M217" s="19">
        <v>41974</v>
      </c>
      <c r="N217" s="93" t="s">
        <v>56</v>
      </c>
      <c r="O217" s="113" t="s">
        <v>57</v>
      </c>
      <c r="P217" s="17">
        <v>141.6</v>
      </c>
      <c r="Q217" s="93">
        <v>0</v>
      </c>
      <c r="R217" s="93">
        <v>0</v>
      </c>
      <c r="S217" s="93">
        <v>0</v>
      </c>
      <c r="T217" s="93">
        <f>P217</f>
        <v>141.6</v>
      </c>
      <c r="U217" s="93"/>
      <c r="V217" s="90"/>
      <c r="W217" s="24" t="s">
        <v>621</v>
      </c>
    </row>
    <row r="218" spans="1:23" s="101" customFormat="1" ht="78.75">
      <c r="A218" s="17" t="s">
        <v>1085</v>
      </c>
      <c r="B218" s="93" t="s">
        <v>730</v>
      </c>
      <c r="C218" s="93" t="s">
        <v>314</v>
      </c>
      <c r="D218" s="93">
        <v>5020000</v>
      </c>
      <c r="E218" s="93" t="s">
        <v>731</v>
      </c>
      <c r="F218" s="93">
        <v>796</v>
      </c>
      <c r="G218" s="93" t="s">
        <v>150</v>
      </c>
      <c r="H218" s="93" t="s">
        <v>732</v>
      </c>
      <c r="I218" s="93">
        <v>45286570</v>
      </c>
      <c r="J218" s="93" t="s">
        <v>317</v>
      </c>
      <c r="K218" s="19">
        <v>41579</v>
      </c>
      <c r="L218" s="19">
        <v>41640</v>
      </c>
      <c r="M218" s="19">
        <v>41974</v>
      </c>
      <c r="N218" s="93" t="s">
        <v>56</v>
      </c>
      <c r="O218" s="113" t="s">
        <v>57</v>
      </c>
      <c r="P218" s="17">
        <v>524.8</v>
      </c>
      <c r="Q218" s="93">
        <v>0</v>
      </c>
      <c r="R218" s="93">
        <v>0</v>
      </c>
      <c r="S218" s="93">
        <v>0</v>
      </c>
      <c r="T218" s="93">
        <f>P218</f>
        <v>524.8</v>
      </c>
      <c r="U218" s="93"/>
      <c r="V218" s="90"/>
      <c r="W218" s="24" t="s">
        <v>621</v>
      </c>
    </row>
    <row r="219" spans="1:23" s="101" customFormat="1" ht="78.75">
      <c r="A219" s="17" t="s">
        <v>1086</v>
      </c>
      <c r="B219" s="93" t="s">
        <v>733</v>
      </c>
      <c r="C219" s="93" t="s">
        <v>680</v>
      </c>
      <c r="D219" s="93">
        <v>52350000</v>
      </c>
      <c r="E219" s="93" t="s">
        <v>734</v>
      </c>
      <c r="F219" s="93" t="s">
        <v>108</v>
      </c>
      <c r="G219" s="93" t="s">
        <v>150</v>
      </c>
      <c r="H219" s="93" t="s">
        <v>322</v>
      </c>
      <c r="I219" s="93">
        <v>45286570</v>
      </c>
      <c r="J219" s="93" t="s">
        <v>317</v>
      </c>
      <c r="K219" s="19">
        <v>41609</v>
      </c>
      <c r="L219" s="19">
        <v>41640</v>
      </c>
      <c r="M219" s="19">
        <v>41974</v>
      </c>
      <c r="N219" s="93" t="s">
        <v>56</v>
      </c>
      <c r="O219" s="93" t="s">
        <v>57</v>
      </c>
      <c r="P219" s="93">
        <v>259.2</v>
      </c>
      <c r="Q219" s="93">
        <v>0</v>
      </c>
      <c r="R219" s="93">
        <v>0</v>
      </c>
      <c r="S219" s="93">
        <v>0</v>
      </c>
      <c r="T219" s="93">
        <f>P219</f>
        <v>259.2</v>
      </c>
      <c r="U219" s="93"/>
      <c r="V219" s="90"/>
      <c r="W219" s="24" t="s">
        <v>621</v>
      </c>
    </row>
    <row r="220" spans="1:23" s="101" customFormat="1" ht="142.5" customHeight="1">
      <c r="A220" s="17" t="s">
        <v>1054</v>
      </c>
      <c r="B220" s="93" t="s">
        <v>735</v>
      </c>
      <c r="C220" s="93" t="s">
        <v>137</v>
      </c>
      <c r="D220" s="93">
        <v>7010020</v>
      </c>
      <c r="E220" s="93" t="s">
        <v>736</v>
      </c>
      <c r="F220" s="93">
        <v>55</v>
      </c>
      <c r="G220" s="93" t="s">
        <v>90</v>
      </c>
      <c r="H220" s="93" t="s">
        <v>737</v>
      </c>
      <c r="I220" s="93">
        <v>45286570</v>
      </c>
      <c r="J220" s="93" t="s">
        <v>317</v>
      </c>
      <c r="K220" s="19">
        <v>41518</v>
      </c>
      <c r="L220" s="19">
        <v>41518</v>
      </c>
      <c r="M220" s="19">
        <v>41883</v>
      </c>
      <c r="N220" s="93" t="s">
        <v>45</v>
      </c>
      <c r="O220" s="93" t="s">
        <v>46</v>
      </c>
      <c r="P220" s="17">
        <v>44999.2</v>
      </c>
      <c r="Q220" s="93">
        <v>0</v>
      </c>
      <c r="R220" s="93">
        <v>11249.8</v>
      </c>
      <c r="S220" s="93">
        <f>R220</f>
        <v>11249.8</v>
      </c>
      <c r="T220" s="93">
        <f>P220-R220</f>
        <v>33749.399999999994</v>
      </c>
      <c r="U220" s="93"/>
      <c r="V220" s="100"/>
      <c r="W220" s="24" t="s">
        <v>620</v>
      </c>
    </row>
    <row r="221" spans="1:23" s="101" customFormat="1" ht="130.5" customHeight="1">
      <c r="A221" s="17" t="s">
        <v>1087</v>
      </c>
      <c r="B221" s="93" t="s">
        <v>738</v>
      </c>
      <c r="C221" s="93" t="s">
        <v>137</v>
      </c>
      <c r="D221" s="93">
        <v>7010020</v>
      </c>
      <c r="E221" s="93" t="s">
        <v>736</v>
      </c>
      <c r="F221" s="93">
        <v>55</v>
      </c>
      <c r="G221" s="93" t="s">
        <v>90</v>
      </c>
      <c r="H221" s="93" t="s">
        <v>737</v>
      </c>
      <c r="I221" s="93">
        <v>45286570</v>
      </c>
      <c r="J221" s="93" t="s">
        <v>317</v>
      </c>
      <c r="K221" s="19">
        <v>41518</v>
      </c>
      <c r="L221" s="19">
        <v>41518</v>
      </c>
      <c r="M221" s="19">
        <v>41883</v>
      </c>
      <c r="N221" s="93" t="s">
        <v>45</v>
      </c>
      <c r="O221" s="93" t="s">
        <v>46</v>
      </c>
      <c r="P221" s="17">
        <v>660</v>
      </c>
      <c r="Q221" s="93">
        <v>0</v>
      </c>
      <c r="R221" s="93">
        <v>180</v>
      </c>
      <c r="S221" s="93">
        <v>180</v>
      </c>
      <c r="T221" s="93">
        <f>P221-R221</f>
        <v>480</v>
      </c>
      <c r="U221" s="93"/>
      <c r="V221" s="100"/>
      <c r="W221" s="24" t="s">
        <v>620</v>
      </c>
    </row>
    <row r="222" spans="1:23" s="106" customFormat="1" ht="189">
      <c r="A222" s="17" t="s">
        <v>739</v>
      </c>
      <c r="B222" s="93" t="s">
        <v>740</v>
      </c>
      <c r="C222" s="93" t="s">
        <v>96</v>
      </c>
      <c r="D222" s="93">
        <v>3319020</v>
      </c>
      <c r="E222" s="93" t="s">
        <v>97</v>
      </c>
      <c r="F222" s="93">
        <v>362</v>
      </c>
      <c r="G222" s="93" t="s">
        <v>98</v>
      </c>
      <c r="H222" s="93">
        <v>12</v>
      </c>
      <c r="I222" s="93">
        <v>54013767</v>
      </c>
      <c r="J222" s="93" t="s">
        <v>99</v>
      </c>
      <c r="K222" s="19">
        <v>41518</v>
      </c>
      <c r="L222" s="19">
        <v>41518</v>
      </c>
      <c r="M222" s="19">
        <v>41639</v>
      </c>
      <c r="N222" s="93" t="s">
        <v>56</v>
      </c>
      <c r="O222" s="93" t="s">
        <v>57</v>
      </c>
      <c r="P222" s="93">
        <v>120</v>
      </c>
      <c r="Q222" s="93">
        <v>0</v>
      </c>
      <c r="R222" s="93">
        <v>120</v>
      </c>
      <c r="S222" s="93">
        <v>101.7</v>
      </c>
      <c r="T222" s="93">
        <v>0</v>
      </c>
      <c r="U222" s="93"/>
      <c r="V222" s="90"/>
      <c r="W222" s="24" t="s">
        <v>620</v>
      </c>
    </row>
    <row r="223" spans="1:23" s="101" customFormat="1" ht="78.75">
      <c r="A223" s="36" t="s">
        <v>520</v>
      </c>
      <c r="B223" s="78" t="s">
        <v>741</v>
      </c>
      <c r="C223" s="36" t="s">
        <v>81</v>
      </c>
      <c r="D223" s="66" t="s">
        <v>82</v>
      </c>
      <c r="E223" s="38" t="s">
        <v>155</v>
      </c>
      <c r="F223" s="66" t="s">
        <v>156</v>
      </c>
      <c r="G223" s="36" t="s">
        <v>157</v>
      </c>
      <c r="H223" s="38">
        <v>2</v>
      </c>
      <c r="I223" s="38">
        <v>7427000000</v>
      </c>
      <c r="J223" s="38" t="s">
        <v>406</v>
      </c>
      <c r="K223" s="107">
        <v>41456</v>
      </c>
      <c r="L223" s="107">
        <v>41456</v>
      </c>
      <c r="M223" s="107">
        <v>41639</v>
      </c>
      <c r="N223" s="38" t="s">
        <v>158</v>
      </c>
      <c r="O223" s="36" t="s">
        <v>57</v>
      </c>
      <c r="P223" s="79">
        <v>3100</v>
      </c>
      <c r="Q223" s="79">
        <v>0</v>
      </c>
      <c r="R223" s="79">
        <v>3100</v>
      </c>
      <c r="S223" s="79">
        <f>R223/1.18</f>
        <v>2627.1186440677966</v>
      </c>
      <c r="T223" s="79">
        <v>0</v>
      </c>
      <c r="U223" s="36"/>
      <c r="V223" s="90"/>
      <c r="W223" s="24" t="s">
        <v>620</v>
      </c>
    </row>
    <row r="224" spans="1:23" s="101" customFormat="1" ht="126">
      <c r="A224" s="36" t="s">
        <v>742</v>
      </c>
      <c r="B224" s="78" t="s">
        <v>743</v>
      </c>
      <c r="C224" s="36" t="s">
        <v>362</v>
      </c>
      <c r="D224" s="66">
        <v>4521012</v>
      </c>
      <c r="E224" s="64" t="s">
        <v>405</v>
      </c>
      <c r="F224" s="66" t="s">
        <v>156</v>
      </c>
      <c r="G224" s="36" t="s">
        <v>157</v>
      </c>
      <c r="H224" s="36">
        <v>2</v>
      </c>
      <c r="I224" s="38">
        <v>7427000000</v>
      </c>
      <c r="J224" s="38" t="s">
        <v>406</v>
      </c>
      <c r="K224" s="107">
        <v>41579</v>
      </c>
      <c r="L224" s="107">
        <v>41640</v>
      </c>
      <c r="M224" s="107">
        <v>41883</v>
      </c>
      <c r="N224" s="38" t="s">
        <v>158</v>
      </c>
      <c r="O224" s="36" t="s">
        <v>57</v>
      </c>
      <c r="P224" s="79">
        <v>30000</v>
      </c>
      <c r="Q224" s="79">
        <v>0</v>
      </c>
      <c r="R224" s="79">
        <v>0</v>
      </c>
      <c r="S224" s="79">
        <f>R224/1.18</f>
        <v>0</v>
      </c>
      <c r="T224" s="79">
        <v>30000</v>
      </c>
      <c r="U224" s="36"/>
      <c r="V224" s="90"/>
      <c r="W224" s="24" t="s">
        <v>621</v>
      </c>
    </row>
    <row r="225" spans="1:23" s="101" customFormat="1" ht="63">
      <c r="A225" s="17" t="s">
        <v>1088</v>
      </c>
      <c r="B225" s="108" t="s">
        <v>744</v>
      </c>
      <c r="C225" s="24" t="s">
        <v>418</v>
      </c>
      <c r="D225" s="24">
        <v>5141000</v>
      </c>
      <c r="E225" s="24" t="s">
        <v>419</v>
      </c>
      <c r="F225" s="24">
        <v>112</v>
      </c>
      <c r="G225" s="24" t="s">
        <v>420</v>
      </c>
      <c r="H225" s="24" t="s">
        <v>421</v>
      </c>
      <c r="I225" s="24">
        <v>98401000000</v>
      </c>
      <c r="J225" s="24" t="s">
        <v>71</v>
      </c>
      <c r="K225" s="29">
        <v>41548</v>
      </c>
      <c r="L225" s="29">
        <v>41640</v>
      </c>
      <c r="M225" s="29">
        <v>41974</v>
      </c>
      <c r="N225" s="24" t="s">
        <v>56</v>
      </c>
      <c r="O225" s="17" t="s">
        <v>57</v>
      </c>
      <c r="P225" s="21">
        <v>264.5</v>
      </c>
      <c r="Q225" s="21">
        <v>0</v>
      </c>
      <c r="R225" s="21">
        <v>0</v>
      </c>
      <c r="S225" s="21">
        <v>0</v>
      </c>
      <c r="T225" s="21">
        <v>265</v>
      </c>
      <c r="U225" s="17"/>
      <c r="V225" s="90"/>
      <c r="W225" s="24" t="s">
        <v>621</v>
      </c>
    </row>
    <row r="226" spans="1:23" s="101" customFormat="1" ht="141.75">
      <c r="A226" s="17" t="s">
        <v>1089</v>
      </c>
      <c r="B226" s="24" t="s">
        <v>745</v>
      </c>
      <c r="C226" s="24" t="s">
        <v>425</v>
      </c>
      <c r="D226" s="24">
        <v>7210060</v>
      </c>
      <c r="E226" s="24" t="s">
        <v>426</v>
      </c>
      <c r="F226" s="24">
        <v>383</v>
      </c>
      <c r="G226" s="24" t="s">
        <v>69</v>
      </c>
      <c r="H226" s="24" t="s">
        <v>427</v>
      </c>
      <c r="I226" s="24">
        <v>98401000000</v>
      </c>
      <c r="J226" s="24" t="s">
        <v>71</v>
      </c>
      <c r="K226" s="29">
        <v>41548</v>
      </c>
      <c r="L226" s="29">
        <v>41640</v>
      </c>
      <c r="M226" s="29">
        <v>41974</v>
      </c>
      <c r="N226" s="24" t="s">
        <v>56</v>
      </c>
      <c r="O226" s="17" t="s">
        <v>57</v>
      </c>
      <c r="P226" s="21">
        <v>315.2</v>
      </c>
      <c r="Q226" s="21">
        <v>0</v>
      </c>
      <c r="R226" s="21">
        <v>0</v>
      </c>
      <c r="S226" s="21">
        <v>0</v>
      </c>
      <c r="T226" s="21">
        <v>315</v>
      </c>
      <c r="U226" s="17"/>
      <c r="V226" s="90"/>
      <c r="W226" s="24" t="s">
        <v>621</v>
      </c>
    </row>
    <row r="227" spans="1:23" s="101" customFormat="1" ht="78.75">
      <c r="A227" s="36" t="s">
        <v>1090</v>
      </c>
      <c r="B227" s="38" t="s">
        <v>746</v>
      </c>
      <c r="C227" s="38" t="s">
        <v>412</v>
      </c>
      <c r="D227" s="38">
        <v>7010000</v>
      </c>
      <c r="E227" s="38" t="s">
        <v>413</v>
      </c>
      <c r="F227" s="109" t="s">
        <v>89</v>
      </c>
      <c r="G227" s="38" t="s">
        <v>414</v>
      </c>
      <c r="H227" s="38" t="s">
        <v>415</v>
      </c>
      <c r="I227" s="38">
        <v>98401000000</v>
      </c>
      <c r="J227" s="38" t="s">
        <v>71</v>
      </c>
      <c r="K227" s="107">
        <v>41548</v>
      </c>
      <c r="L227" s="107">
        <v>41640</v>
      </c>
      <c r="M227" s="107">
        <v>41974</v>
      </c>
      <c r="N227" s="38" t="s">
        <v>56</v>
      </c>
      <c r="O227" s="36" t="s">
        <v>57</v>
      </c>
      <c r="P227" s="30">
        <v>10400.1</v>
      </c>
      <c r="Q227" s="42">
        <v>0</v>
      </c>
      <c r="R227" s="57">
        <v>0</v>
      </c>
      <c r="S227" s="57">
        <v>0</v>
      </c>
      <c r="T227" s="57">
        <v>10400.1</v>
      </c>
      <c r="U227" s="36"/>
      <c r="V227" s="90"/>
      <c r="W227" s="24" t="s">
        <v>621</v>
      </c>
    </row>
    <row r="228" spans="1:23" s="101" customFormat="1" ht="94.5">
      <c r="A228" s="36" t="s">
        <v>1091</v>
      </c>
      <c r="B228" s="38" t="s">
        <v>747</v>
      </c>
      <c r="C228" s="38" t="s">
        <v>680</v>
      </c>
      <c r="D228" s="38">
        <v>5235000</v>
      </c>
      <c r="E228" s="38" t="s">
        <v>681</v>
      </c>
      <c r="F228" s="38">
        <v>796</v>
      </c>
      <c r="G228" s="38" t="s">
        <v>150</v>
      </c>
      <c r="H228" s="38" t="s">
        <v>693</v>
      </c>
      <c r="I228" s="38">
        <v>98401000000</v>
      </c>
      <c r="J228" s="38" t="s">
        <v>71</v>
      </c>
      <c r="K228" s="107">
        <v>41548</v>
      </c>
      <c r="L228" s="107">
        <v>41640</v>
      </c>
      <c r="M228" s="107">
        <v>41974</v>
      </c>
      <c r="N228" s="38" t="s">
        <v>56</v>
      </c>
      <c r="O228" s="36" t="s">
        <v>57</v>
      </c>
      <c r="P228" s="57">
        <v>129</v>
      </c>
      <c r="Q228" s="42">
        <v>0</v>
      </c>
      <c r="R228" s="57">
        <v>0</v>
      </c>
      <c r="S228" s="57">
        <v>0</v>
      </c>
      <c r="T228" s="42">
        <v>129</v>
      </c>
      <c r="U228" s="36"/>
      <c r="V228" s="90"/>
      <c r="W228" s="24" t="s">
        <v>621</v>
      </c>
    </row>
    <row r="229" spans="1:23" s="101" customFormat="1" ht="63">
      <c r="A229" s="36" t="s">
        <v>1092</v>
      </c>
      <c r="B229" s="38" t="s">
        <v>757</v>
      </c>
      <c r="C229" s="36" t="s">
        <v>449</v>
      </c>
      <c r="D229" s="66" t="s">
        <v>450</v>
      </c>
      <c r="E229" s="38" t="s">
        <v>451</v>
      </c>
      <c r="F229" s="38">
        <v>959</v>
      </c>
      <c r="G229" s="38" t="s">
        <v>452</v>
      </c>
      <c r="H229" s="38" t="s">
        <v>453</v>
      </c>
      <c r="I229" s="38">
        <v>98401000000</v>
      </c>
      <c r="J229" s="38" t="s">
        <v>71</v>
      </c>
      <c r="K229" s="107">
        <v>41609</v>
      </c>
      <c r="L229" s="107">
        <v>41699</v>
      </c>
      <c r="M229" s="107">
        <v>42064</v>
      </c>
      <c r="N229" s="38" t="s">
        <v>56</v>
      </c>
      <c r="O229" s="36" t="s">
        <v>57</v>
      </c>
      <c r="P229" s="21">
        <v>7560</v>
      </c>
      <c r="Q229" s="42">
        <v>0</v>
      </c>
      <c r="R229" s="42">
        <v>0</v>
      </c>
      <c r="S229" s="42">
        <v>0</v>
      </c>
      <c r="T229" s="42">
        <v>7560</v>
      </c>
      <c r="U229" s="110"/>
      <c r="V229" s="90"/>
      <c r="W229" s="24" t="s">
        <v>621</v>
      </c>
    </row>
    <row r="230" spans="1:23" s="101" customFormat="1" ht="47.25">
      <c r="A230" s="36" t="s">
        <v>779</v>
      </c>
      <c r="B230" s="38" t="s">
        <v>780</v>
      </c>
      <c r="C230" s="36">
        <v>90</v>
      </c>
      <c r="D230" s="36" t="s">
        <v>781</v>
      </c>
      <c r="E230" s="36" t="s">
        <v>782</v>
      </c>
      <c r="F230" s="38">
        <v>383</v>
      </c>
      <c r="G230" s="38" t="s">
        <v>69</v>
      </c>
      <c r="H230" s="38" t="s">
        <v>690</v>
      </c>
      <c r="I230" s="38">
        <v>98401000000</v>
      </c>
      <c r="J230" s="38" t="s">
        <v>71</v>
      </c>
      <c r="K230" s="107">
        <v>41495</v>
      </c>
      <c r="L230" s="107">
        <v>41495</v>
      </c>
      <c r="M230" s="107">
        <v>41860</v>
      </c>
      <c r="N230" s="38" t="s">
        <v>45</v>
      </c>
      <c r="O230" s="36" t="s">
        <v>46</v>
      </c>
      <c r="P230" s="57">
        <v>162.4</v>
      </c>
      <c r="Q230" s="42">
        <v>0</v>
      </c>
      <c r="R230" s="57">
        <v>67.65</v>
      </c>
      <c r="S230" s="57">
        <v>67.65</v>
      </c>
      <c r="T230" s="42">
        <v>94.75</v>
      </c>
      <c r="U230" s="36"/>
      <c r="V230" s="90"/>
      <c r="W230" s="24" t="s">
        <v>620</v>
      </c>
    </row>
    <row r="231" spans="1:23" s="101" customFormat="1" ht="47.25">
      <c r="A231" s="36" t="s">
        <v>1055</v>
      </c>
      <c r="B231" s="38" t="s">
        <v>783</v>
      </c>
      <c r="C231" s="36" t="s">
        <v>784</v>
      </c>
      <c r="D231" s="36">
        <v>7523000</v>
      </c>
      <c r="E231" s="36" t="s">
        <v>688</v>
      </c>
      <c r="F231" s="38">
        <v>876</v>
      </c>
      <c r="G231" s="38" t="s">
        <v>689</v>
      </c>
      <c r="H231" s="38" t="s">
        <v>690</v>
      </c>
      <c r="I231" s="38">
        <v>98401000000</v>
      </c>
      <c r="J231" s="38" t="s">
        <v>71</v>
      </c>
      <c r="K231" s="107">
        <v>41518</v>
      </c>
      <c r="L231" s="107">
        <v>41518</v>
      </c>
      <c r="M231" s="107">
        <v>41883</v>
      </c>
      <c r="N231" s="38" t="s">
        <v>45</v>
      </c>
      <c r="O231" s="36" t="s">
        <v>46</v>
      </c>
      <c r="P231" s="21">
        <v>132</v>
      </c>
      <c r="Q231" s="42">
        <v>0</v>
      </c>
      <c r="R231" s="42">
        <v>44</v>
      </c>
      <c r="S231" s="42">
        <v>44</v>
      </c>
      <c r="T231" s="42">
        <f>P231-S231</f>
        <v>88</v>
      </c>
      <c r="U231" s="36"/>
      <c r="V231" s="90"/>
      <c r="W231" s="24" t="s">
        <v>620</v>
      </c>
    </row>
    <row r="232" spans="1:23" s="101" customFormat="1" ht="47.25">
      <c r="A232" s="36" t="s">
        <v>1093</v>
      </c>
      <c r="B232" s="38" t="s">
        <v>785</v>
      </c>
      <c r="C232" s="36" t="s">
        <v>190</v>
      </c>
      <c r="D232" s="66">
        <v>6411020</v>
      </c>
      <c r="E232" s="36" t="s">
        <v>686</v>
      </c>
      <c r="F232" s="38">
        <v>383</v>
      </c>
      <c r="G232" s="38" t="s">
        <v>69</v>
      </c>
      <c r="H232" s="36" t="s">
        <v>687</v>
      </c>
      <c r="I232" s="38">
        <v>98401000000</v>
      </c>
      <c r="J232" s="38" t="s">
        <v>71</v>
      </c>
      <c r="K232" s="107">
        <v>41548</v>
      </c>
      <c r="L232" s="107">
        <v>41640</v>
      </c>
      <c r="M232" s="107">
        <v>42003</v>
      </c>
      <c r="N232" s="38" t="s">
        <v>45</v>
      </c>
      <c r="O232" s="36" t="s">
        <v>46</v>
      </c>
      <c r="P232" s="42">
        <v>180</v>
      </c>
      <c r="Q232" s="42">
        <v>0</v>
      </c>
      <c r="R232" s="42">
        <v>0</v>
      </c>
      <c r="S232" s="42">
        <v>0</v>
      </c>
      <c r="T232" s="42">
        <v>180</v>
      </c>
      <c r="U232" s="36"/>
      <c r="V232" s="90"/>
      <c r="W232" s="24" t="s">
        <v>621</v>
      </c>
    </row>
    <row r="233" spans="1:23" s="101" customFormat="1" ht="126">
      <c r="A233" s="36" t="s">
        <v>778</v>
      </c>
      <c r="B233" s="36" t="s">
        <v>777</v>
      </c>
      <c r="C233" s="36" t="s">
        <v>137</v>
      </c>
      <c r="D233" s="36" t="s">
        <v>162</v>
      </c>
      <c r="E233" s="38" t="s">
        <v>155</v>
      </c>
      <c r="F233" s="66" t="s">
        <v>89</v>
      </c>
      <c r="G233" s="36" t="s">
        <v>414</v>
      </c>
      <c r="H233" s="36">
        <v>244</v>
      </c>
      <c r="I233" s="36">
        <v>98401000000</v>
      </c>
      <c r="J233" s="36" t="s">
        <v>71</v>
      </c>
      <c r="K233" s="107">
        <v>41548</v>
      </c>
      <c r="L233" s="107">
        <v>41061</v>
      </c>
      <c r="M233" s="107">
        <v>59262</v>
      </c>
      <c r="N233" s="36" t="s">
        <v>45</v>
      </c>
      <c r="O233" s="36" t="s">
        <v>46</v>
      </c>
      <c r="P233" s="79">
        <v>244</v>
      </c>
      <c r="Q233" s="79">
        <v>0</v>
      </c>
      <c r="R233" s="79">
        <f>P233/12*6</f>
        <v>122</v>
      </c>
      <c r="S233" s="79">
        <f>R233</f>
        <v>122</v>
      </c>
      <c r="T233" s="79">
        <f>R233</f>
        <v>122</v>
      </c>
      <c r="U233" s="36"/>
      <c r="V233" s="90"/>
      <c r="W233" s="24" t="s">
        <v>621</v>
      </c>
    </row>
    <row r="234" spans="1:23" s="101" customFormat="1" ht="94.5">
      <c r="A234" s="36" t="s">
        <v>748</v>
      </c>
      <c r="B234" s="36" t="s">
        <v>749</v>
      </c>
      <c r="C234" s="36">
        <v>40.12</v>
      </c>
      <c r="D234" s="36">
        <v>4010010</v>
      </c>
      <c r="E234" s="38" t="s">
        <v>155</v>
      </c>
      <c r="F234" s="66" t="s">
        <v>156</v>
      </c>
      <c r="G234" s="36" t="s">
        <v>157</v>
      </c>
      <c r="H234" s="36">
        <v>1495</v>
      </c>
      <c r="I234" s="36">
        <v>98401000000</v>
      </c>
      <c r="J234" s="36" t="s">
        <v>71</v>
      </c>
      <c r="K234" s="107">
        <v>41532</v>
      </c>
      <c r="L234" s="107">
        <v>41579</v>
      </c>
      <c r="M234" s="107">
        <v>41638</v>
      </c>
      <c r="N234" s="36" t="s">
        <v>45</v>
      </c>
      <c r="O234" s="36" t="s">
        <v>46</v>
      </c>
      <c r="P234" s="79">
        <f>13401354.4/1000-5325</f>
        <v>8076.3544</v>
      </c>
      <c r="Q234" s="79">
        <v>0</v>
      </c>
      <c r="R234" s="79">
        <f>P234-Q234</f>
        <v>8076.3544</v>
      </c>
      <c r="S234" s="79">
        <f>R234/1.18</f>
        <v>6844.368135593221</v>
      </c>
      <c r="T234" s="79">
        <v>0</v>
      </c>
      <c r="U234" s="36"/>
      <c r="V234" s="90"/>
      <c r="W234" s="24" t="s">
        <v>620</v>
      </c>
    </row>
    <row r="235" spans="1:23" s="101" customFormat="1" ht="78.75">
      <c r="A235" s="36" t="s">
        <v>750</v>
      </c>
      <c r="B235" s="36" t="s">
        <v>751</v>
      </c>
      <c r="C235" s="36" t="s">
        <v>537</v>
      </c>
      <c r="D235" s="36" t="s">
        <v>162</v>
      </c>
      <c r="E235" s="38" t="s">
        <v>155</v>
      </c>
      <c r="F235" s="66" t="s">
        <v>156</v>
      </c>
      <c r="G235" s="36" t="s">
        <v>157</v>
      </c>
      <c r="H235" s="36">
        <v>1495</v>
      </c>
      <c r="I235" s="36">
        <v>98401000000</v>
      </c>
      <c r="J235" s="36" t="s">
        <v>71</v>
      </c>
      <c r="K235" s="107">
        <v>41460</v>
      </c>
      <c r="L235" s="107">
        <v>41518</v>
      </c>
      <c r="M235" s="107">
        <v>41729</v>
      </c>
      <c r="N235" s="36" t="s">
        <v>158</v>
      </c>
      <c r="O235" s="36" t="s">
        <v>57</v>
      </c>
      <c r="P235" s="79">
        <v>18000</v>
      </c>
      <c r="Q235" s="79">
        <v>0</v>
      </c>
      <c r="R235" s="79">
        <v>12000</v>
      </c>
      <c r="S235" s="79">
        <f>R235</f>
        <v>12000</v>
      </c>
      <c r="T235" s="79">
        <f>P235-R235</f>
        <v>6000</v>
      </c>
      <c r="U235" s="36"/>
      <c r="V235" s="41" t="s">
        <v>47</v>
      </c>
      <c r="W235" s="24" t="s">
        <v>620</v>
      </c>
    </row>
    <row r="236" spans="1:23" s="101" customFormat="1" ht="30.75">
      <c r="A236" s="36" t="s">
        <v>752</v>
      </c>
      <c r="B236" s="36" t="s">
        <v>753</v>
      </c>
      <c r="C236" s="36" t="s">
        <v>754</v>
      </c>
      <c r="D236" s="36" t="s">
        <v>82</v>
      </c>
      <c r="E236" s="38" t="s">
        <v>155</v>
      </c>
      <c r="F236" s="66">
        <v>113</v>
      </c>
      <c r="G236" s="36" t="s">
        <v>755</v>
      </c>
      <c r="H236" s="36">
        <v>252320.34</v>
      </c>
      <c r="I236" s="36">
        <v>98401000000</v>
      </c>
      <c r="J236" s="36" t="s">
        <v>71</v>
      </c>
      <c r="K236" s="107">
        <v>41532</v>
      </c>
      <c r="L236" s="107">
        <v>41579</v>
      </c>
      <c r="M236" s="107">
        <v>41639</v>
      </c>
      <c r="N236" s="36" t="s">
        <v>158</v>
      </c>
      <c r="O236" s="36" t="s">
        <v>57</v>
      </c>
      <c r="P236" s="79">
        <v>250000</v>
      </c>
      <c r="Q236" s="79">
        <v>0</v>
      </c>
      <c r="R236" s="79">
        <v>250000</v>
      </c>
      <c r="S236" s="79">
        <f>R236/1.18</f>
        <v>211864.40677966102</v>
      </c>
      <c r="T236" s="79">
        <v>0</v>
      </c>
      <c r="U236" s="36"/>
      <c r="V236" s="90"/>
      <c r="W236" s="24" t="s">
        <v>620</v>
      </c>
    </row>
    <row r="237" spans="1:23" s="101" customFormat="1" ht="93">
      <c r="A237" s="36" t="s">
        <v>1094</v>
      </c>
      <c r="B237" s="36" t="s">
        <v>759</v>
      </c>
      <c r="C237" s="36" t="s">
        <v>758</v>
      </c>
      <c r="D237" s="36" t="s">
        <v>162</v>
      </c>
      <c r="E237" s="38" t="s">
        <v>155</v>
      </c>
      <c r="F237" s="66" t="s">
        <v>163</v>
      </c>
      <c r="G237" s="36" t="s">
        <v>164</v>
      </c>
      <c r="H237" s="36">
        <f>0.135+60</f>
        <v>60.135</v>
      </c>
      <c r="I237" s="36">
        <v>98401000000</v>
      </c>
      <c r="J237" s="36" t="s">
        <v>71</v>
      </c>
      <c r="K237" s="107">
        <v>41548</v>
      </c>
      <c r="L237" s="107">
        <v>41548</v>
      </c>
      <c r="M237" s="107">
        <v>41760</v>
      </c>
      <c r="N237" s="36" t="s">
        <v>45</v>
      </c>
      <c r="O237" s="36" t="s">
        <v>46</v>
      </c>
      <c r="P237" s="79">
        <v>8000</v>
      </c>
      <c r="Q237" s="79">
        <v>0</v>
      </c>
      <c r="R237" s="79">
        <v>8000</v>
      </c>
      <c r="S237" s="79">
        <v>8000</v>
      </c>
      <c r="T237" s="79">
        <v>0</v>
      </c>
      <c r="U237" s="36"/>
      <c r="V237" s="90"/>
      <c r="W237" s="24" t="s">
        <v>621</v>
      </c>
    </row>
    <row r="238" spans="1:23" s="101" customFormat="1" ht="94.5">
      <c r="A238" s="36" t="s">
        <v>1095</v>
      </c>
      <c r="B238" s="36" t="s">
        <v>760</v>
      </c>
      <c r="C238" s="36" t="s">
        <v>758</v>
      </c>
      <c r="D238" s="36" t="s">
        <v>162</v>
      </c>
      <c r="E238" s="38" t="s">
        <v>155</v>
      </c>
      <c r="F238" s="66" t="s">
        <v>163</v>
      </c>
      <c r="G238" s="36" t="s">
        <v>164</v>
      </c>
      <c r="H238" s="36">
        <v>500</v>
      </c>
      <c r="I238" s="36">
        <v>98401000000</v>
      </c>
      <c r="J238" s="36" t="s">
        <v>71</v>
      </c>
      <c r="K238" s="107">
        <v>41518</v>
      </c>
      <c r="L238" s="107">
        <v>41518</v>
      </c>
      <c r="M238" s="107">
        <v>41730</v>
      </c>
      <c r="N238" s="36" t="s">
        <v>45</v>
      </c>
      <c r="O238" s="36" t="s">
        <v>46</v>
      </c>
      <c r="P238" s="79">
        <v>5469</v>
      </c>
      <c r="Q238" s="79">
        <v>0</v>
      </c>
      <c r="R238" s="79">
        <v>4205</v>
      </c>
      <c r="S238" s="79">
        <f>R238</f>
        <v>4205</v>
      </c>
      <c r="T238" s="79">
        <v>1264</v>
      </c>
      <c r="U238" s="36"/>
      <c r="V238" s="90"/>
      <c r="W238" s="24" t="s">
        <v>620</v>
      </c>
    </row>
    <row r="239" spans="1:23" s="101" customFormat="1" ht="47.25">
      <c r="A239" s="36" t="s">
        <v>1096</v>
      </c>
      <c r="B239" s="36" t="s">
        <v>761</v>
      </c>
      <c r="C239" s="36" t="s">
        <v>762</v>
      </c>
      <c r="D239" s="36">
        <v>7511010</v>
      </c>
      <c r="E239" s="38" t="s">
        <v>155</v>
      </c>
      <c r="F239" s="66">
        <v>796</v>
      </c>
      <c r="G239" s="36" t="s">
        <v>150</v>
      </c>
      <c r="H239" s="36">
        <v>30</v>
      </c>
      <c r="I239" s="36">
        <v>98401000000</v>
      </c>
      <c r="J239" s="36" t="s">
        <v>71</v>
      </c>
      <c r="K239" s="107">
        <v>41548</v>
      </c>
      <c r="L239" s="107">
        <v>41548</v>
      </c>
      <c r="M239" s="107">
        <v>41609</v>
      </c>
      <c r="N239" s="36" t="s">
        <v>45</v>
      </c>
      <c r="O239" s="36" t="s">
        <v>46</v>
      </c>
      <c r="P239" s="79">
        <v>450</v>
      </c>
      <c r="Q239" s="79">
        <v>0</v>
      </c>
      <c r="R239" s="79">
        <v>450</v>
      </c>
      <c r="S239" s="79">
        <f aca="true" t="shared" si="5" ref="S239:S253">R239</f>
        <v>450</v>
      </c>
      <c r="T239" s="79">
        <v>0</v>
      </c>
      <c r="U239" s="36"/>
      <c r="V239" s="90"/>
      <c r="W239" s="24" t="s">
        <v>621</v>
      </c>
    </row>
    <row r="240" spans="1:23" s="101" customFormat="1" ht="110.25">
      <c r="A240" s="36" t="s">
        <v>1097</v>
      </c>
      <c r="B240" s="36" t="s">
        <v>763</v>
      </c>
      <c r="C240" s="36" t="s">
        <v>762</v>
      </c>
      <c r="D240" s="36">
        <v>7511010</v>
      </c>
      <c r="E240" s="38" t="s">
        <v>155</v>
      </c>
      <c r="F240" s="66">
        <v>796</v>
      </c>
      <c r="G240" s="36" t="s">
        <v>150</v>
      </c>
      <c r="H240" s="36">
        <v>100</v>
      </c>
      <c r="I240" s="36">
        <v>98401000000</v>
      </c>
      <c r="J240" s="36" t="s">
        <v>71</v>
      </c>
      <c r="K240" s="107">
        <v>41579</v>
      </c>
      <c r="L240" s="107">
        <v>41579</v>
      </c>
      <c r="M240" s="107">
        <v>41609</v>
      </c>
      <c r="N240" s="36" t="s">
        <v>45</v>
      </c>
      <c r="O240" s="36" t="s">
        <v>46</v>
      </c>
      <c r="P240" s="79">
        <v>1500</v>
      </c>
      <c r="Q240" s="79">
        <v>0</v>
      </c>
      <c r="R240" s="79">
        <v>0</v>
      </c>
      <c r="S240" s="79">
        <f t="shared" si="5"/>
        <v>0</v>
      </c>
      <c r="T240" s="79">
        <v>1500</v>
      </c>
      <c r="U240" s="36"/>
      <c r="V240" s="90"/>
      <c r="W240" s="24" t="s">
        <v>621</v>
      </c>
    </row>
    <row r="241" spans="1:23" s="101" customFormat="1" ht="204.75">
      <c r="A241" s="36" t="s">
        <v>1061</v>
      </c>
      <c r="B241" s="36" t="s">
        <v>764</v>
      </c>
      <c r="C241" s="36" t="s">
        <v>489</v>
      </c>
      <c r="D241" s="36">
        <v>4510000</v>
      </c>
      <c r="E241" s="38" t="s">
        <v>786</v>
      </c>
      <c r="F241" s="66" t="s">
        <v>163</v>
      </c>
      <c r="G241" s="36" t="s">
        <v>164</v>
      </c>
      <c r="H241" s="36">
        <v>500</v>
      </c>
      <c r="I241" s="36">
        <v>98401000000</v>
      </c>
      <c r="J241" s="36" t="s">
        <v>71</v>
      </c>
      <c r="K241" s="107">
        <v>41518</v>
      </c>
      <c r="L241" s="107">
        <v>41518</v>
      </c>
      <c r="M241" s="107">
        <v>41579</v>
      </c>
      <c r="N241" s="36" t="s">
        <v>56</v>
      </c>
      <c r="O241" s="36" t="s">
        <v>57</v>
      </c>
      <c r="P241" s="79">
        <v>3000</v>
      </c>
      <c r="Q241" s="79">
        <v>0</v>
      </c>
      <c r="R241" s="79">
        <v>3000</v>
      </c>
      <c r="S241" s="79">
        <f>R241/1.18</f>
        <v>2542.3728813559323</v>
      </c>
      <c r="T241" s="79">
        <v>0</v>
      </c>
      <c r="U241" s="36"/>
      <c r="V241" s="90"/>
      <c r="W241" s="24" t="s">
        <v>620</v>
      </c>
    </row>
    <row r="242" spans="1:23" s="101" customFormat="1" ht="141.75">
      <c r="A242" s="36" t="s">
        <v>1060</v>
      </c>
      <c r="B242" s="36" t="s">
        <v>765</v>
      </c>
      <c r="C242" s="36" t="s">
        <v>489</v>
      </c>
      <c r="D242" s="36">
        <v>4510000</v>
      </c>
      <c r="E242" s="38" t="s">
        <v>787</v>
      </c>
      <c r="F242" s="66" t="s">
        <v>163</v>
      </c>
      <c r="G242" s="36" t="s">
        <v>164</v>
      </c>
      <c r="H242" s="36">
        <f>0.135+60</f>
        <v>60.135</v>
      </c>
      <c r="I242" s="36">
        <v>98401000000</v>
      </c>
      <c r="J242" s="36" t="s">
        <v>71</v>
      </c>
      <c r="K242" s="107">
        <v>41518</v>
      </c>
      <c r="L242" s="107">
        <v>41518</v>
      </c>
      <c r="M242" s="107">
        <v>41609</v>
      </c>
      <c r="N242" s="36" t="s">
        <v>56</v>
      </c>
      <c r="O242" s="36" t="s">
        <v>57</v>
      </c>
      <c r="P242" s="79">
        <v>1000</v>
      </c>
      <c r="Q242" s="79">
        <v>0</v>
      </c>
      <c r="R242" s="79">
        <v>1000</v>
      </c>
      <c r="S242" s="79">
        <f>R242/1.18</f>
        <v>847.4576271186442</v>
      </c>
      <c r="T242" s="79">
        <v>0</v>
      </c>
      <c r="U242" s="36"/>
      <c r="V242" s="90"/>
      <c r="W242" s="24" t="s">
        <v>620</v>
      </c>
    </row>
    <row r="243" spans="1:23" s="101" customFormat="1" ht="126">
      <c r="A243" s="36" t="s">
        <v>766</v>
      </c>
      <c r="B243" s="36" t="s">
        <v>767</v>
      </c>
      <c r="C243" s="36" t="s">
        <v>137</v>
      </c>
      <c r="D243" s="36" t="s">
        <v>162</v>
      </c>
      <c r="E243" s="38" t="s">
        <v>155</v>
      </c>
      <c r="F243" s="66" t="s">
        <v>163</v>
      </c>
      <c r="G243" s="36" t="s">
        <v>164</v>
      </c>
      <c r="H243" s="36">
        <v>0.8</v>
      </c>
      <c r="I243" s="36">
        <v>98401000000</v>
      </c>
      <c r="J243" s="36" t="s">
        <v>71</v>
      </c>
      <c r="K243" s="107">
        <v>41548</v>
      </c>
      <c r="L243" s="107">
        <v>41061</v>
      </c>
      <c r="M243" s="107">
        <v>41760</v>
      </c>
      <c r="N243" s="36" t="s">
        <v>45</v>
      </c>
      <c r="O243" s="36" t="s">
        <v>46</v>
      </c>
      <c r="P243" s="79">
        <f>255.33882/12*11</f>
        <v>234.06058499999997</v>
      </c>
      <c r="Q243" s="79">
        <v>0</v>
      </c>
      <c r="R243" s="79">
        <f>P243/12*6</f>
        <v>117.03029249999997</v>
      </c>
      <c r="S243" s="79">
        <f t="shared" si="5"/>
        <v>117.03029249999997</v>
      </c>
      <c r="T243" s="79">
        <f>R243</f>
        <v>117.03029249999997</v>
      </c>
      <c r="U243" s="36"/>
      <c r="V243" s="90"/>
      <c r="W243" s="24" t="s">
        <v>621</v>
      </c>
    </row>
    <row r="244" spans="1:23" s="101" customFormat="1" ht="126">
      <c r="A244" s="36" t="s">
        <v>768</v>
      </c>
      <c r="B244" s="36" t="s">
        <v>767</v>
      </c>
      <c r="C244" s="36" t="s">
        <v>137</v>
      </c>
      <c r="D244" s="36" t="s">
        <v>162</v>
      </c>
      <c r="E244" s="38" t="s">
        <v>155</v>
      </c>
      <c r="F244" s="66" t="s">
        <v>163</v>
      </c>
      <c r="G244" s="36" t="s">
        <v>164</v>
      </c>
      <c r="H244" s="36">
        <v>1.6</v>
      </c>
      <c r="I244" s="36">
        <v>98401000000</v>
      </c>
      <c r="J244" s="36" t="s">
        <v>71</v>
      </c>
      <c r="K244" s="107">
        <v>41548</v>
      </c>
      <c r="L244" s="107">
        <v>41061</v>
      </c>
      <c r="M244" s="107">
        <v>41760</v>
      </c>
      <c r="N244" s="36" t="s">
        <v>45</v>
      </c>
      <c r="O244" s="36" t="s">
        <v>46</v>
      </c>
      <c r="P244" s="79">
        <v>1641</v>
      </c>
      <c r="Q244" s="79">
        <v>0</v>
      </c>
      <c r="R244" s="79">
        <f aca="true" t="shared" si="6" ref="R244:R252">P244/12*6</f>
        <v>820.5</v>
      </c>
      <c r="S244" s="79">
        <f t="shared" si="5"/>
        <v>820.5</v>
      </c>
      <c r="T244" s="79">
        <f>R244</f>
        <v>820.5</v>
      </c>
      <c r="U244" s="36"/>
      <c r="V244" s="90"/>
      <c r="W244" s="24" t="s">
        <v>621</v>
      </c>
    </row>
    <row r="245" spans="1:23" s="101" customFormat="1" ht="126">
      <c r="A245" s="36" t="s">
        <v>769</v>
      </c>
      <c r="B245" s="36" t="s">
        <v>767</v>
      </c>
      <c r="C245" s="36" t="s">
        <v>137</v>
      </c>
      <c r="D245" s="36" t="s">
        <v>162</v>
      </c>
      <c r="E245" s="38" t="s">
        <v>155</v>
      </c>
      <c r="F245" s="66" t="s">
        <v>163</v>
      </c>
      <c r="G245" s="36" t="s">
        <v>164</v>
      </c>
      <c r="H245" s="36">
        <v>2.13</v>
      </c>
      <c r="I245" s="36">
        <v>98401000000</v>
      </c>
      <c r="J245" s="36" t="s">
        <v>71</v>
      </c>
      <c r="K245" s="107">
        <v>41548</v>
      </c>
      <c r="L245" s="107">
        <v>41061</v>
      </c>
      <c r="M245" s="107">
        <v>41760</v>
      </c>
      <c r="N245" s="36" t="s">
        <v>45</v>
      </c>
      <c r="O245" s="36" t="s">
        <v>46</v>
      </c>
      <c r="P245" s="79">
        <v>256</v>
      </c>
      <c r="Q245" s="79">
        <v>0</v>
      </c>
      <c r="R245" s="79">
        <f t="shared" si="6"/>
        <v>128</v>
      </c>
      <c r="S245" s="79">
        <f t="shared" si="5"/>
        <v>128</v>
      </c>
      <c r="T245" s="79">
        <f>R245</f>
        <v>128</v>
      </c>
      <c r="U245" s="36"/>
      <c r="V245" s="90"/>
      <c r="W245" s="24" t="s">
        <v>621</v>
      </c>
    </row>
    <row r="246" spans="1:23" s="101" customFormat="1" ht="126">
      <c r="A246" s="36" t="s">
        <v>770</v>
      </c>
      <c r="B246" s="36" t="s">
        <v>767</v>
      </c>
      <c r="C246" s="36" t="s">
        <v>137</v>
      </c>
      <c r="D246" s="36" t="s">
        <v>162</v>
      </c>
      <c r="E246" s="38" t="s">
        <v>155</v>
      </c>
      <c r="F246" s="66" t="s">
        <v>163</v>
      </c>
      <c r="G246" s="36" t="s">
        <v>164</v>
      </c>
      <c r="H246" s="36">
        <v>1</v>
      </c>
      <c r="I246" s="36">
        <v>98401000000</v>
      </c>
      <c r="J246" s="36" t="s">
        <v>71</v>
      </c>
      <c r="K246" s="107">
        <v>41548</v>
      </c>
      <c r="L246" s="107">
        <v>41061</v>
      </c>
      <c r="M246" s="107">
        <v>41760</v>
      </c>
      <c r="N246" s="36" t="s">
        <v>45</v>
      </c>
      <c r="O246" s="36" t="s">
        <v>46</v>
      </c>
      <c r="P246" s="79">
        <v>120</v>
      </c>
      <c r="Q246" s="79">
        <v>0</v>
      </c>
      <c r="R246" s="79">
        <f t="shared" si="6"/>
        <v>60</v>
      </c>
      <c r="S246" s="79">
        <f t="shared" si="5"/>
        <v>60</v>
      </c>
      <c r="T246" s="79">
        <v>0</v>
      </c>
      <c r="U246" s="36"/>
      <c r="V246" s="90"/>
      <c r="W246" s="24" t="s">
        <v>621</v>
      </c>
    </row>
    <row r="247" spans="1:23" s="101" customFormat="1" ht="126">
      <c r="A247" s="36" t="s">
        <v>771</v>
      </c>
      <c r="B247" s="36" t="s">
        <v>767</v>
      </c>
      <c r="C247" s="36" t="s">
        <v>137</v>
      </c>
      <c r="D247" s="36" t="s">
        <v>162</v>
      </c>
      <c r="E247" s="38" t="s">
        <v>155</v>
      </c>
      <c r="F247" s="66" t="s">
        <v>163</v>
      </c>
      <c r="G247" s="36" t="s">
        <v>164</v>
      </c>
      <c r="H247" s="36">
        <v>0.3</v>
      </c>
      <c r="I247" s="36">
        <v>98401000000</v>
      </c>
      <c r="J247" s="36" t="s">
        <v>71</v>
      </c>
      <c r="K247" s="107">
        <v>41548</v>
      </c>
      <c r="L247" s="107">
        <v>41061</v>
      </c>
      <c r="M247" s="107">
        <v>41760</v>
      </c>
      <c r="N247" s="36" t="s">
        <v>45</v>
      </c>
      <c r="O247" s="36" t="s">
        <v>46</v>
      </c>
      <c r="P247" s="79">
        <v>718</v>
      </c>
      <c r="Q247" s="79">
        <v>0</v>
      </c>
      <c r="R247" s="79">
        <f t="shared" si="6"/>
        <v>359</v>
      </c>
      <c r="S247" s="79">
        <f t="shared" si="5"/>
        <v>359</v>
      </c>
      <c r="T247" s="79">
        <f aca="true" t="shared" si="7" ref="T247:T252">R247</f>
        <v>359</v>
      </c>
      <c r="U247" s="36"/>
      <c r="V247" s="90"/>
      <c r="W247" s="24" t="s">
        <v>621</v>
      </c>
    </row>
    <row r="248" spans="1:23" s="101" customFormat="1" ht="126">
      <c r="A248" s="36" t="s">
        <v>772</v>
      </c>
      <c r="B248" s="36" t="s">
        <v>767</v>
      </c>
      <c r="C248" s="36" t="s">
        <v>137</v>
      </c>
      <c r="D248" s="36" t="s">
        <v>162</v>
      </c>
      <c r="E248" s="38" t="s">
        <v>155</v>
      </c>
      <c r="F248" s="66" t="s">
        <v>163</v>
      </c>
      <c r="G248" s="36" t="s">
        <v>164</v>
      </c>
      <c r="H248" s="36">
        <v>0.15</v>
      </c>
      <c r="I248" s="36">
        <v>98401000000</v>
      </c>
      <c r="J248" s="36" t="s">
        <v>71</v>
      </c>
      <c r="K248" s="107">
        <v>41548</v>
      </c>
      <c r="L248" s="107">
        <v>41061</v>
      </c>
      <c r="M248" s="107">
        <v>41760</v>
      </c>
      <c r="N248" s="36" t="s">
        <v>45</v>
      </c>
      <c r="O248" s="36" t="s">
        <v>46</v>
      </c>
      <c r="P248" s="79">
        <v>375</v>
      </c>
      <c r="Q248" s="79">
        <v>0</v>
      </c>
      <c r="R248" s="79">
        <f t="shared" si="6"/>
        <v>187.5</v>
      </c>
      <c r="S248" s="79">
        <f t="shared" si="5"/>
        <v>187.5</v>
      </c>
      <c r="T248" s="79">
        <f t="shared" si="7"/>
        <v>187.5</v>
      </c>
      <c r="U248" s="36"/>
      <c r="V248" s="90"/>
      <c r="W248" s="24" t="s">
        <v>621</v>
      </c>
    </row>
    <row r="249" spans="1:23" s="101" customFormat="1" ht="126">
      <c r="A249" s="36" t="s">
        <v>773</v>
      </c>
      <c r="B249" s="36" t="s">
        <v>767</v>
      </c>
      <c r="C249" s="36" t="s">
        <v>137</v>
      </c>
      <c r="D249" s="36" t="s">
        <v>162</v>
      </c>
      <c r="E249" s="38" t="s">
        <v>155</v>
      </c>
      <c r="F249" s="66" t="s">
        <v>163</v>
      </c>
      <c r="G249" s="36" t="s">
        <v>164</v>
      </c>
      <c r="H249" s="36">
        <v>0.2</v>
      </c>
      <c r="I249" s="36">
        <v>98401000000</v>
      </c>
      <c r="J249" s="36" t="s">
        <v>71</v>
      </c>
      <c r="K249" s="107">
        <v>41548</v>
      </c>
      <c r="L249" s="107">
        <v>41061</v>
      </c>
      <c r="M249" s="107">
        <v>41760</v>
      </c>
      <c r="N249" s="36" t="s">
        <v>45</v>
      </c>
      <c r="O249" s="36" t="s">
        <v>46</v>
      </c>
      <c r="P249" s="79">
        <v>543</v>
      </c>
      <c r="Q249" s="79">
        <v>0</v>
      </c>
      <c r="R249" s="79">
        <f t="shared" si="6"/>
        <v>271.5</v>
      </c>
      <c r="S249" s="79">
        <f t="shared" si="5"/>
        <v>271.5</v>
      </c>
      <c r="T249" s="79">
        <f t="shared" si="7"/>
        <v>271.5</v>
      </c>
      <c r="U249" s="36"/>
      <c r="V249" s="90"/>
      <c r="W249" s="24" t="s">
        <v>621</v>
      </c>
    </row>
    <row r="250" spans="1:23" s="101" customFormat="1" ht="126">
      <c r="A250" s="36" t="s">
        <v>774</v>
      </c>
      <c r="B250" s="36" t="s">
        <v>767</v>
      </c>
      <c r="C250" s="36" t="s">
        <v>137</v>
      </c>
      <c r="D250" s="36" t="s">
        <v>162</v>
      </c>
      <c r="E250" s="38" t="s">
        <v>155</v>
      </c>
      <c r="F250" s="66" t="s">
        <v>163</v>
      </c>
      <c r="G250" s="36" t="s">
        <v>164</v>
      </c>
      <c r="H250" s="36">
        <v>0.05</v>
      </c>
      <c r="I250" s="36">
        <v>98401000000</v>
      </c>
      <c r="J250" s="36" t="s">
        <v>71</v>
      </c>
      <c r="K250" s="107">
        <v>41548</v>
      </c>
      <c r="L250" s="107">
        <v>41061</v>
      </c>
      <c r="M250" s="107">
        <v>41760</v>
      </c>
      <c r="N250" s="36" t="s">
        <v>45</v>
      </c>
      <c r="O250" s="36" t="s">
        <v>46</v>
      </c>
      <c r="P250" s="79">
        <v>143</v>
      </c>
      <c r="Q250" s="79">
        <v>0</v>
      </c>
      <c r="R250" s="79">
        <f t="shared" si="6"/>
        <v>71.5</v>
      </c>
      <c r="S250" s="79">
        <f t="shared" si="5"/>
        <v>71.5</v>
      </c>
      <c r="T250" s="79">
        <f t="shared" si="7"/>
        <v>71.5</v>
      </c>
      <c r="U250" s="36"/>
      <c r="V250" s="90"/>
      <c r="W250" s="24" t="s">
        <v>621</v>
      </c>
    </row>
    <row r="251" spans="1:23" s="101" customFormat="1" ht="126">
      <c r="A251" s="36" t="s">
        <v>775</v>
      </c>
      <c r="B251" s="36" t="s">
        <v>767</v>
      </c>
      <c r="C251" s="36" t="s">
        <v>137</v>
      </c>
      <c r="D251" s="36" t="s">
        <v>162</v>
      </c>
      <c r="E251" s="38" t="s">
        <v>155</v>
      </c>
      <c r="F251" s="66" t="s">
        <v>163</v>
      </c>
      <c r="G251" s="36" t="s">
        <v>164</v>
      </c>
      <c r="H251" s="36">
        <v>0.17</v>
      </c>
      <c r="I251" s="36">
        <v>98401000000</v>
      </c>
      <c r="J251" s="36" t="s">
        <v>71</v>
      </c>
      <c r="K251" s="107">
        <v>41548</v>
      </c>
      <c r="L251" s="107">
        <v>41061</v>
      </c>
      <c r="M251" s="107">
        <v>41760</v>
      </c>
      <c r="N251" s="36" t="s">
        <v>45</v>
      </c>
      <c r="O251" s="36" t="s">
        <v>46</v>
      </c>
      <c r="P251" s="79">
        <v>430</v>
      </c>
      <c r="Q251" s="79">
        <v>0</v>
      </c>
      <c r="R251" s="79">
        <f t="shared" si="6"/>
        <v>215</v>
      </c>
      <c r="S251" s="79">
        <f t="shared" si="5"/>
        <v>215</v>
      </c>
      <c r="T251" s="79">
        <f t="shared" si="7"/>
        <v>215</v>
      </c>
      <c r="U251" s="36"/>
      <c r="V251" s="90"/>
      <c r="W251" s="24" t="s">
        <v>621</v>
      </c>
    </row>
    <row r="252" spans="1:23" s="101" customFormat="1" ht="126">
      <c r="A252" s="36" t="s">
        <v>776</v>
      </c>
      <c r="B252" s="36" t="s">
        <v>767</v>
      </c>
      <c r="C252" s="36" t="s">
        <v>137</v>
      </c>
      <c r="D252" s="36" t="s">
        <v>162</v>
      </c>
      <c r="E252" s="38" t="s">
        <v>155</v>
      </c>
      <c r="F252" s="66" t="s">
        <v>163</v>
      </c>
      <c r="G252" s="36" t="s">
        <v>164</v>
      </c>
      <c r="H252" s="36">
        <v>1.1169</v>
      </c>
      <c r="I252" s="36">
        <v>98401000000</v>
      </c>
      <c r="J252" s="36" t="s">
        <v>71</v>
      </c>
      <c r="K252" s="107">
        <v>41548</v>
      </c>
      <c r="L252" s="107">
        <v>41061</v>
      </c>
      <c r="M252" s="107">
        <v>41760</v>
      </c>
      <c r="N252" s="36" t="s">
        <v>45</v>
      </c>
      <c r="O252" s="36" t="s">
        <v>46</v>
      </c>
      <c r="P252" s="79">
        <v>4721</v>
      </c>
      <c r="Q252" s="79">
        <v>0</v>
      </c>
      <c r="R252" s="79">
        <f t="shared" si="6"/>
        <v>2360.5</v>
      </c>
      <c r="S252" s="79">
        <f t="shared" si="5"/>
        <v>2360.5</v>
      </c>
      <c r="T252" s="79">
        <f t="shared" si="7"/>
        <v>2360.5</v>
      </c>
      <c r="U252" s="36"/>
      <c r="V252" s="90"/>
      <c r="W252" s="24" t="s">
        <v>621</v>
      </c>
    </row>
    <row r="253" spans="1:23" s="101" customFormat="1" ht="126">
      <c r="A253" s="36" t="s">
        <v>768</v>
      </c>
      <c r="B253" s="36" t="s">
        <v>767</v>
      </c>
      <c r="C253" s="36" t="s">
        <v>137</v>
      </c>
      <c r="D253" s="36" t="s">
        <v>162</v>
      </c>
      <c r="E253" s="38" t="s">
        <v>155</v>
      </c>
      <c r="F253" s="66" t="s">
        <v>163</v>
      </c>
      <c r="G253" s="36" t="s">
        <v>164</v>
      </c>
      <c r="H253" s="36">
        <v>13.67</v>
      </c>
      <c r="I253" s="36">
        <v>98401000000</v>
      </c>
      <c r="J253" s="36" t="s">
        <v>71</v>
      </c>
      <c r="K253" s="107">
        <v>41548</v>
      </c>
      <c r="L253" s="107">
        <v>41061</v>
      </c>
      <c r="M253" s="107">
        <v>41760</v>
      </c>
      <c r="N253" s="36" t="s">
        <v>45</v>
      </c>
      <c r="O253" s="36" t="s">
        <v>46</v>
      </c>
      <c r="P253" s="79">
        <v>1641</v>
      </c>
      <c r="Q253" s="79">
        <v>0</v>
      </c>
      <c r="R253" s="79">
        <v>820.5</v>
      </c>
      <c r="S253" s="79">
        <f t="shared" si="5"/>
        <v>820.5</v>
      </c>
      <c r="T253" s="79">
        <v>820.5</v>
      </c>
      <c r="U253" s="36"/>
      <c r="V253" s="90"/>
      <c r="W253" s="24" t="s">
        <v>621</v>
      </c>
    </row>
    <row r="254" spans="1:23" s="7" customFormat="1" ht="31.5">
      <c r="A254" s="36" t="s">
        <v>1098</v>
      </c>
      <c r="B254" s="36" t="s">
        <v>789</v>
      </c>
      <c r="C254" s="36"/>
      <c r="D254" s="36"/>
      <c r="E254" s="38"/>
      <c r="F254" s="96"/>
      <c r="G254" s="96" t="s">
        <v>118</v>
      </c>
      <c r="H254" s="21">
        <v>1</v>
      </c>
      <c r="I254" s="36">
        <v>5401</v>
      </c>
      <c r="J254" s="36" t="s">
        <v>93</v>
      </c>
      <c r="K254" s="107">
        <v>41456</v>
      </c>
      <c r="L254" s="107">
        <v>41456</v>
      </c>
      <c r="M254" s="107">
        <v>41609</v>
      </c>
      <c r="N254" s="36" t="s">
        <v>45</v>
      </c>
      <c r="O254" s="36" t="s">
        <v>46</v>
      </c>
      <c r="P254" s="79">
        <v>519.8</v>
      </c>
      <c r="Q254" s="79">
        <v>0</v>
      </c>
      <c r="R254" s="79">
        <v>519.8</v>
      </c>
      <c r="S254" s="79">
        <v>519.8</v>
      </c>
      <c r="T254" s="79">
        <v>0</v>
      </c>
      <c r="U254" s="36"/>
      <c r="V254" s="100"/>
      <c r="W254" s="24" t="s">
        <v>620</v>
      </c>
    </row>
    <row r="255" spans="1:23" s="7" customFormat="1" ht="47.25">
      <c r="A255" s="36" t="s">
        <v>1099</v>
      </c>
      <c r="B255" s="36" t="s">
        <v>790</v>
      </c>
      <c r="C255" s="36" t="s">
        <v>115</v>
      </c>
      <c r="D255" s="36">
        <v>2231000</v>
      </c>
      <c r="E255" s="38" t="s">
        <v>791</v>
      </c>
      <c r="F255" s="66">
        <v>539</v>
      </c>
      <c r="G255" s="36" t="s">
        <v>788</v>
      </c>
      <c r="H255" s="36" t="s">
        <v>794</v>
      </c>
      <c r="I255" s="36">
        <v>5401</v>
      </c>
      <c r="J255" s="36" t="s">
        <v>93</v>
      </c>
      <c r="K255" s="107">
        <v>41579</v>
      </c>
      <c r="L255" s="107">
        <v>41579</v>
      </c>
      <c r="M255" s="107">
        <v>41609</v>
      </c>
      <c r="N255" s="36" t="s">
        <v>45</v>
      </c>
      <c r="O255" s="36" t="s">
        <v>46</v>
      </c>
      <c r="P255" s="79">
        <v>190</v>
      </c>
      <c r="Q255" s="79">
        <v>0</v>
      </c>
      <c r="R255" s="79">
        <v>190</v>
      </c>
      <c r="S255" s="79">
        <v>190</v>
      </c>
      <c r="T255" s="79">
        <v>0</v>
      </c>
      <c r="U255" s="36"/>
      <c r="V255" s="100"/>
      <c r="W255" s="24" t="s">
        <v>621</v>
      </c>
    </row>
    <row r="256" spans="1:23" s="7" customFormat="1" ht="63">
      <c r="A256" s="36" t="s">
        <v>1100</v>
      </c>
      <c r="B256" s="36" t="s">
        <v>789</v>
      </c>
      <c r="C256" s="36" t="s">
        <v>756</v>
      </c>
      <c r="D256" s="36">
        <v>7411010</v>
      </c>
      <c r="E256" s="38" t="s">
        <v>792</v>
      </c>
      <c r="F256" s="66">
        <v>539</v>
      </c>
      <c r="G256" s="36" t="s">
        <v>788</v>
      </c>
      <c r="H256" s="36" t="s">
        <v>793</v>
      </c>
      <c r="I256" s="36">
        <v>5401</v>
      </c>
      <c r="J256" s="36" t="s">
        <v>93</v>
      </c>
      <c r="K256" s="107">
        <v>41518</v>
      </c>
      <c r="L256" s="107">
        <v>41518</v>
      </c>
      <c r="M256" s="107">
        <v>41518</v>
      </c>
      <c r="N256" s="36" t="s">
        <v>45</v>
      </c>
      <c r="O256" s="36" t="s">
        <v>46</v>
      </c>
      <c r="P256" s="31">
        <v>455.2</v>
      </c>
      <c r="Q256" s="79">
        <v>0</v>
      </c>
      <c r="R256" s="79">
        <v>455.2</v>
      </c>
      <c r="S256" s="79">
        <v>455.2</v>
      </c>
      <c r="T256" s="79">
        <v>0</v>
      </c>
      <c r="U256" s="36"/>
      <c r="V256" s="100"/>
      <c r="W256" s="24" t="s">
        <v>620</v>
      </c>
    </row>
    <row r="257" spans="1:23" s="7" customFormat="1" ht="63">
      <c r="A257" s="36" t="s">
        <v>1101</v>
      </c>
      <c r="B257" s="36" t="s">
        <v>789</v>
      </c>
      <c r="C257" s="36" t="s">
        <v>756</v>
      </c>
      <c r="D257" s="36">
        <v>7411010</v>
      </c>
      <c r="E257" s="38" t="s">
        <v>792</v>
      </c>
      <c r="F257" s="66">
        <v>539</v>
      </c>
      <c r="G257" s="36" t="s">
        <v>788</v>
      </c>
      <c r="H257" s="36" t="s">
        <v>793</v>
      </c>
      <c r="I257" s="36">
        <v>5401</v>
      </c>
      <c r="J257" s="36" t="s">
        <v>93</v>
      </c>
      <c r="K257" s="107">
        <v>41548</v>
      </c>
      <c r="L257" s="107">
        <v>41548</v>
      </c>
      <c r="M257" s="107">
        <v>41609</v>
      </c>
      <c r="N257" s="36" t="s">
        <v>45</v>
      </c>
      <c r="O257" s="36" t="s">
        <v>46</v>
      </c>
      <c r="P257" s="31">
        <v>340</v>
      </c>
      <c r="Q257" s="79">
        <v>0</v>
      </c>
      <c r="R257" s="79">
        <v>340</v>
      </c>
      <c r="S257" s="79">
        <v>340</v>
      </c>
      <c r="T257" s="79">
        <v>0</v>
      </c>
      <c r="U257" s="36"/>
      <c r="V257" s="100"/>
      <c r="W257" s="24" t="s">
        <v>621</v>
      </c>
    </row>
    <row r="258" spans="1:23" s="106" customFormat="1" ht="75.75" customHeight="1">
      <c r="A258" s="36" t="s">
        <v>1056</v>
      </c>
      <c r="B258" s="36" t="s">
        <v>795</v>
      </c>
      <c r="C258" s="36" t="s">
        <v>756</v>
      </c>
      <c r="D258" s="36">
        <v>7411010</v>
      </c>
      <c r="E258" s="38" t="s">
        <v>796</v>
      </c>
      <c r="F258" s="66">
        <v>539</v>
      </c>
      <c r="G258" s="36" t="s">
        <v>788</v>
      </c>
      <c r="H258" s="36" t="s">
        <v>793</v>
      </c>
      <c r="I258" s="36">
        <v>5401</v>
      </c>
      <c r="J258" s="36" t="s">
        <v>93</v>
      </c>
      <c r="K258" s="107">
        <v>41518</v>
      </c>
      <c r="L258" s="107">
        <v>41518</v>
      </c>
      <c r="M258" s="107">
        <v>41609</v>
      </c>
      <c r="N258" s="36" t="s">
        <v>56</v>
      </c>
      <c r="O258" s="36" t="s">
        <v>57</v>
      </c>
      <c r="P258" s="31">
        <v>500</v>
      </c>
      <c r="Q258" s="79">
        <v>0</v>
      </c>
      <c r="R258" s="79">
        <v>500</v>
      </c>
      <c r="S258" s="79">
        <v>500</v>
      </c>
      <c r="T258" s="79">
        <v>0</v>
      </c>
      <c r="U258" s="36"/>
      <c r="V258" s="100"/>
      <c r="W258" s="24" t="s">
        <v>620</v>
      </c>
    </row>
    <row r="259" spans="1:23" s="106" customFormat="1" ht="173.25">
      <c r="A259" s="36" t="s">
        <v>797</v>
      </c>
      <c r="B259" s="36" t="s">
        <v>798</v>
      </c>
      <c r="C259" s="36" t="s">
        <v>585</v>
      </c>
      <c r="D259" s="36">
        <v>7000000</v>
      </c>
      <c r="E259" s="38" t="s">
        <v>496</v>
      </c>
      <c r="F259" s="66" t="s">
        <v>799</v>
      </c>
      <c r="G259" s="36" t="s">
        <v>800</v>
      </c>
      <c r="H259" s="36" t="s">
        <v>801</v>
      </c>
      <c r="I259" s="36" t="s">
        <v>92</v>
      </c>
      <c r="J259" s="36" t="s">
        <v>93</v>
      </c>
      <c r="K259" s="107">
        <v>41456</v>
      </c>
      <c r="L259" s="107">
        <v>41487</v>
      </c>
      <c r="M259" s="107">
        <v>41579</v>
      </c>
      <c r="N259" s="36" t="s">
        <v>56</v>
      </c>
      <c r="O259" s="36" t="s">
        <v>57</v>
      </c>
      <c r="P259" s="79">
        <v>2900</v>
      </c>
      <c r="Q259" s="79">
        <v>0</v>
      </c>
      <c r="R259" s="79">
        <v>2900</v>
      </c>
      <c r="S259" s="79">
        <v>2900</v>
      </c>
      <c r="T259" s="79">
        <v>0</v>
      </c>
      <c r="U259" s="36"/>
      <c r="V259" s="95" t="s">
        <v>47</v>
      </c>
      <c r="W259" s="24" t="s">
        <v>620</v>
      </c>
    </row>
    <row r="260" spans="1:23" s="106" customFormat="1" ht="173.25">
      <c r="A260" s="36" t="s">
        <v>1102</v>
      </c>
      <c r="B260" s="36" t="s">
        <v>802</v>
      </c>
      <c r="C260" s="36" t="s">
        <v>585</v>
      </c>
      <c r="D260" s="36">
        <v>7000000</v>
      </c>
      <c r="E260" s="38" t="s">
        <v>496</v>
      </c>
      <c r="F260" s="66" t="s">
        <v>803</v>
      </c>
      <c r="G260" s="36" t="s">
        <v>804</v>
      </c>
      <c r="H260" s="36">
        <v>11162</v>
      </c>
      <c r="I260" s="36" t="s">
        <v>683</v>
      </c>
      <c r="J260" s="36" t="s">
        <v>684</v>
      </c>
      <c r="K260" s="107">
        <v>41579</v>
      </c>
      <c r="L260" s="107">
        <v>41579</v>
      </c>
      <c r="M260" s="107">
        <v>41671</v>
      </c>
      <c r="N260" s="36" t="s">
        <v>56</v>
      </c>
      <c r="O260" s="36" t="s">
        <v>57</v>
      </c>
      <c r="P260" s="79">
        <v>3000</v>
      </c>
      <c r="Q260" s="79">
        <v>0</v>
      </c>
      <c r="R260" s="79">
        <v>0</v>
      </c>
      <c r="S260" s="79">
        <v>0</v>
      </c>
      <c r="T260" s="79">
        <v>3000</v>
      </c>
      <c r="U260" s="36"/>
      <c r="V260" s="100"/>
      <c r="W260" s="24" t="s">
        <v>621</v>
      </c>
    </row>
    <row r="261" spans="1:23" s="106" customFormat="1" ht="63">
      <c r="A261" s="36" t="s">
        <v>1103</v>
      </c>
      <c r="B261" s="36" t="s">
        <v>805</v>
      </c>
      <c r="C261" s="36" t="s">
        <v>88</v>
      </c>
      <c r="D261" s="36">
        <v>701</v>
      </c>
      <c r="E261" s="36" t="s">
        <v>806</v>
      </c>
      <c r="F261" s="66" t="s">
        <v>89</v>
      </c>
      <c r="G261" s="36" t="s">
        <v>90</v>
      </c>
      <c r="H261" s="36">
        <v>5834.1</v>
      </c>
      <c r="I261" s="36" t="s">
        <v>92</v>
      </c>
      <c r="J261" s="36" t="s">
        <v>93</v>
      </c>
      <c r="K261" s="107">
        <v>41579</v>
      </c>
      <c r="L261" s="107">
        <v>41609</v>
      </c>
      <c r="M261" s="107">
        <v>59506</v>
      </c>
      <c r="N261" s="36" t="s">
        <v>45</v>
      </c>
      <c r="O261" s="36" t="s">
        <v>46</v>
      </c>
      <c r="P261" s="31">
        <v>34303.92</v>
      </c>
      <c r="Q261" s="79">
        <v>0</v>
      </c>
      <c r="R261" s="79">
        <v>58.34</v>
      </c>
      <c r="S261" s="79">
        <f aca="true" t="shared" si="8" ref="S261:S268">R261</f>
        <v>58.34</v>
      </c>
      <c r="T261" s="79">
        <v>700.08</v>
      </c>
      <c r="U261" s="36"/>
      <c r="V261" s="100"/>
      <c r="W261" s="24" t="s">
        <v>621</v>
      </c>
    </row>
    <row r="262" spans="1:23" s="106" customFormat="1" ht="63">
      <c r="A262" s="36" t="s">
        <v>1104</v>
      </c>
      <c r="B262" s="36" t="s">
        <v>805</v>
      </c>
      <c r="C262" s="36" t="s">
        <v>88</v>
      </c>
      <c r="D262" s="36">
        <v>701</v>
      </c>
      <c r="E262" s="36" t="s">
        <v>807</v>
      </c>
      <c r="F262" s="66" t="s">
        <v>89</v>
      </c>
      <c r="G262" s="36" t="s">
        <v>90</v>
      </c>
      <c r="H262" s="36">
        <v>360</v>
      </c>
      <c r="I262" s="36" t="s">
        <v>92</v>
      </c>
      <c r="J262" s="36" t="s">
        <v>93</v>
      </c>
      <c r="K262" s="107">
        <v>41579</v>
      </c>
      <c r="L262" s="107">
        <v>41609</v>
      </c>
      <c r="M262" s="107">
        <v>59506</v>
      </c>
      <c r="N262" s="36" t="s">
        <v>45</v>
      </c>
      <c r="O262" s="36" t="s">
        <v>46</v>
      </c>
      <c r="P262" s="31">
        <v>2116.8</v>
      </c>
      <c r="Q262" s="79">
        <v>0</v>
      </c>
      <c r="R262" s="79">
        <v>3.6</v>
      </c>
      <c r="S262" s="79">
        <f t="shared" si="8"/>
        <v>3.6</v>
      </c>
      <c r="T262" s="79">
        <v>43.2</v>
      </c>
      <c r="U262" s="36"/>
      <c r="V262" s="100"/>
      <c r="W262" s="24" t="s">
        <v>621</v>
      </c>
    </row>
    <row r="263" spans="1:23" s="106" customFormat="1" ht="47.25">
      <c r="A263" s="36" t="s">
        <v>1105</v>
      </c>
      <c r="B263" s="36" t="s">
        <v>805</v>
      </c>
      <c r="C263" s="36" t="s">
        <v>88</v>
      </c>
      <c r="D263" s="36">
        <v>701</v>
      </c>
      <c r="E263" s="36" t="s">
        <v>808</v>
      </c>
      <c r="F263" s="66" t="s">
        <v>89</v>
      </c>
      <c r="G263" s="36" t="s">
        <v>90</v>
      </c>
      <c r="H263" s="36">
        <v>1057</v>
      </c>
      <c r="I263" s="36" t="s">
        <v>92</v>
      </c>
      <c r="J263" s="36" t="s">
        <v>93</v>
      </c>
      <c r="K263" s="107">
        <v>41579</v>
      </c>
      <c r="L263" s="107">
        <v>41609</v>
      </c>
      <c r="M263" s="107">
        <v>59506</v>
      </c>
      <c r="N263" s="36" t="s">
        <v>45</v>
      </c>
      <c r="O263" s="36" t="s">
        <v>46</v>
      </c>
      <c r="P263" s="31">
        <v>6215.16</v>
      </c>
      <c r="Q263" s="79">
        <v>0</v>
      </c>
      <c r="R263" s="79">
        <v>10.57</v>
      </c>
      <c r="S263" s="79">
        <f t="shared" si="8"/>
        <v>10.57</v>
      </c>
      <c r="T263" s="79">
        <v>126.84</v>
      </c>
      <c r="U263" s="36"/>
      <c r="V263" s="100"/>
      <c r="W263" s="24" t="s">
        <v>621</v>
      </c>
    </row>
    <row r="264" spans="1:23" s="106" customFormat="1" ht="63">
      <c r="A264" s="36" t="s">
        <v>1106</v>
      </c>
      <c r="B264" s="36" t="s">
        <v>805</v>
      </c>
      <c r="C264" s="36" t="s">
        <v>88</v>
      </c>
      <c r="D264" s="36">
        <v>701</v>
      </c>
      <c r="E264" s="36" t="s">
        <v>809</v>
      </c>
      <c r="F264" s="66" t="s">
        <v>89</v>
      </c>
      <c r="G264" s="36" t="s">
        <v>90</v>
      </c>
      <c r="H264" s="36">
        <v>14178</v>
      </c>
      <c r="I264" s="36" t="s">
        <v>92</v>
      </c>
      <c r="J264" s="36" t="s">
        <v>93</v>
      </c>
      <c r="K264" s="107">
        <v>41579</v>
      </c>
      <c r="L264" s="107">
        <v>41609</v>
      </c>
      <c r="M264" s="107">
        <v>59506</v>
      </c>
      <c r="N264" s="36" t="s">
        <v>45</v>
      </c>
      <c r="O264" s="36" t="s">
        <v>46</v>
      </c>
      <c r="P264" s="31">
        <v>83366.64</v>
      </c>
      <c r="Q264" s="79">
        <v>0</v>
      </c>
      <c r="R264" s="79">
        <v>141.78</v>
      </c>
      <c r="S264" s="79">
        <f t="shared" si="8"/>
        <v>141.78</v>
      </c>
      <c r="T264" s="79">
        <v>1701.36</v>
      </c>
      <c r="U264" s="36"/>
      <c r="V264" s="100"/>
      <c r="W264" s="24" t="s">
        <v>621</v>
      </c>
    </row>
    <row r="265" spans="1:23" s="106" customFormat="1" ht="47.25">
      <c r="A265" s="36" t="s">
        <v>1107</v>
      </c>
      <c r="B265" s="36" t="s">
        <v>805</v>
      </c>
      <c r="C265" s="36" t="s">
        <v>88</v>
      </c>
      <c r="D265" s="36">
        <v>701</v>
      </c>
      <c r="E265" s="36" t="s">
        <v>810</v>
      </c>
      <c r="F265" s="66" t="s">
        <v>89</v>
      </c>
      <c r="G265" s="36" t="s">
        <v>90</v>
      </c>
      <c r="H265" s="36">
        <v>846</v>
      </c>
      <c r="I265" s="36" t="s">
        <v>92</v>
      </c>
      <c r="J265" s="36" t="s">
        <v>93</v>
      </c>
      <c r="K265" s="107">
        <v>41579</v>
      </c>
      <c r="L265" s="107">
        <v>41609</v>
      </c>
      <c r="M265" s="107">
        <v>59506</v>
      </c>
      <c r="N265" s="36" t="s">
        <v>45</v>
      </c>
      <c r="O265" s="36" t="s">
        <v>46</v>
      </c>
      <c r="P265" s="31">
        <v>4974.48</v>
      </c>
      <c r="Q265" s="79">
        <v>0</v>
      </c>
      <c r="R265" s="79">
        <v>8.46</v>
      </c>
      <c r="S265" s="79">
        <f t="shared" si="8"/>
        <v>8.46</v>
      </c>
      <c r="T265" s="79">
        <v>101.52</v>
      </c>
      <c r="U265" s="36"/>
      <c r="V265" s="100"/>
      <c r="W265" s="24" t="s">
        <v>621</v>
      </c>
    </row>
    <row r="266" spans="1:23" s="106" customFormat="1" ht="47.25">
      <c r="A266" s="36" t="s">
        <v>1108</v>
      </c>
      <c r="B266" s="36" t="s">
        <v>805</v>
      </c>
      <c r="C266" s="36" t="s">
        <v>88</v>
      </c>
      <c r="D266" s="36">
        <v>701</v>
      </c>
      <c r="E266" s="36" t="s">
        <v>811</v>
      </c>
      <c r="F266" s="66" t="s">
        <v>89</v>
      </c>
      <c r="G266" s="36" t="s">
        <v>90</v>
      </c>
      <c r="H266" s="36">
        <v>2202.1</v>
      </c>
      <c r="I266" s="36" t="s">
        <v>92</v>
      </c>
      <c r="J266" s="36" t="s">
        <v>93</v>
      </c>
      <c r="K266" s="107">
        <v>41579</v>
      </c>
      <c r="L266" s="107">
        <v>41609</v>
      </c>
      <c r="M266" s="107">
        <v>59506</v>
      </c>
      <c r="N266" s="36" t="s">
        <v>45</v>
      </c>
      <c r="O266" s="36" t="s">
        <v>46</v>
      </c>
      <c r="P266" s="31">
        <v>12947.79</v>
      </c>
      <c r="Q266" s="79">
        <v>0</v>
      </c>
      <c r="R266" s="79">
        <v>22.02</v>
      </c>
      <c r="S266" s="79">
        <f t="shared" si="8"/>
        <v>22.02</v>
      </c>
      <c r="T266" s="79">
        <v>264.24</v>
      </c>
      <c r="U266" s="36"/>
      <c r="V266" s="100"/>
      <c r="W266" s="24" t="s">
        <v>621</v>
      </c>
    </row>
    <row r="267" spans="1:23" s="106" customFormat="1" ht="47.25">
      <c r="A267" s="36" t="s">
        <v>1109</v>
      </c>
      <c r="B267" s="36" t="s">
        <v>805</v>
      </c>
      <c r="C267" s="36" t="s">
        <v>88</v>
      </c>
      <c r="D267" s="36">
        <v>701</v>
      </c>
      <c r="E267" s="36" t="s">
        <v>812</v>
      </c>
      <c r="F267" s="66" t="s">
        <v>89</v>
      </c>
      <c r="G267" s="36" t="s">
        <v>90</v>
      </c>
      <c r="H267" s="36">
        <v>945</v>
      </c>
      <c r="I267" s="36" t="s">
        <v>92</v>
      </c>
      <c r="J267" s="36" t="s">
        <v>93</v>
      </c>
      <c r="K267" s="107">
        <v>41579</v>
      </c>
      <c r="L267" s="107">
        <v>41609</v>
      </c>
      <c r="M267" s="107">
        <v>59506</v>
      </c>
      <c r="N267" s="36" t="s">
        <v>45</v>
      </c>
      <c r="O267" s="36" t="s">
        <v>46</v>
      </c>
      <c r="P267" s="31">
        <v>5556.6</v>
      </c>
      <c r="Q267" s="79">
        <v>0</v>
      </c>
      <c r="R267" s="79">
        <v>9.45</v>
      </c>
      <c r="S267" s="79">
        <f t="shared" si="8"/>
        <v>9.45</v>
      </c>
      <c r="T267" s="79">
        <v>113.4</v>
      </c>
      <c r="U267" s="36"/>
      <c r="V267" s="100"/>
      <c r="W267" s="24" t="s">
        <v>621</v>
      </c>
    </row>
    <row r="268" spans="1:23" s="106" customFormat="1" ht="47.25">
      <c r="A268" s="36" t="s">
        <v>1110</v>
      </c>
      <c r="B268" s="36" t="s">
        <v>805</v>
      </c>
      <c r="C268" s="36" t="s">
        <v>88</v>
      </c>
      <c r="D268" s="36">
        <v>701</v>
      </c>
      <c r="E268" s="36" t="s">
        <v>813</v>
      </c>
      <c r="F268" s="66" t="s">
        <v>89</v>
      </c>
      <c r="G268" s="36" t="s">
        <v>90</v>
      </c>
      <c r="H268" s="36">
        <v>12000</v>
      </c>
      <c r="I268" s="36" t="s">
        <v>92</v>
      </c>
      <c r="J268" s="36" t="s">
        <v>93</v>
      </c>
      <c r="K268" s="107">
        <v>41579</v>
      </c>
      <c r="L268" s="107">
        <v>41609</v>
      </c>
      <c r="M268" s="107">
        <v>59506</v>
      </c>
      <c r="N268" s="36" t="s">
        <v>45</v>
      </c>
      <c r="O268" s="36" t="s">
        <v>46</v>
      </c>
      <c r="P268" s="31">
        <v>2469.6</v>
      </c>
      <c r="Q268" s="79">
        <v>0</v>
      </c>
      <c r="R268" s="79">
        <v>4.2</v>
      </c>
      <c r="S268" s="79">
        <f t="shared" si="8"/>
        <v>4.2</v>
      </c>
      <c r="T268" s="79">
        <v>50.4</v>
      </c>
      <c r="U268" s="36"/>
      <c r="V268" s="100"/>
      <c r="W268" s="24" t="s">
        <v>621</v>
      </c>
    </row>
    <row r="269" spans="1:23" s="106" customFormat="1" ht="114" customHeight="1">
      <c r="A269" s="36" t="s">
        <v>1111</v>
      </c>
      <c r="B269" s="36" t="s">
        <v>814</v>
      </c>
      <c r="C269" s="36" t="s">
        <v>88</v>
      </c>
      <c r="D269" s="36">
        <v>701</v>
      </c>
      <c r="E269" s="36" t="s">
        <v>815</v>
      </c>
      <c r="F269" s="66" t="s">
        <v>89</v>
      </c>
      <c r="G269" s="36" t="s">
        <v>90</v>
      </c>
      <c r="H269" s="36">
        <v>8896</v>
      </c>
      <c r="I269" s="36" t="s">
        <v>92</v>
      </c>
      <c r="J269" s="36" t="s">
        <v>93</v>
      </c>
      <c r="K269" s="107">
        <v>41548</v>
      </c>
      <c r="L269" s="107">
        <v>41548</v>
      </c>
      <c r="M269" s="107">
        <v>42644</v>
      </c>
      <c r="N269" s="36" t="s">
        <v>45</v>
      </c>
      <c r="O269" s="36" t="s">
        <v>46</v>
      </c>
      <c r="P269" s="79">
        <v>3202.56</v>
      </c>
      <c r="Q269" s="79">
        <v>0</v>
      </c>
      <c r="R269" s="79">
        <v>266.88</v>
      </c>
      <c r="S269" s="79">
        <v>266.88</v>
      </c>
      <c r="T269" s="79">
        <v>1067.52</v>
      </c>
      <c r="U269" s="36"/>
      <c r="V269" s="100"/>
      <c r="W269" s="24" t="s">
        <v>621</v>
      </c>
    </row>
    <row r="270" spans="1:23" s="106" customFormat="1" ht="109.5" customHeight="1">
      <c r="A270" s="36" t="s">
        <v>1112</v>
      </c>
      <c r="B270" s="36" t="s">
        <v>816</v>
      </c>
      <c r="C270" s="36" t="s">
        <v>88</v>
      </c>
      <c r="D270" s="36">
        <v>701</v>
      </c>
      <c r="E270" s="36" t="s">
        <v>815</v>
      </c>
      <c r="F270" s="66" t="s">
        <v>89</v>
      </c>
      <c r="G270" s="36" t="s">
        <v>90</v>
      </c>
      <c r="H270" s="36">
        <v>1779</v>
      </c>
      <c r="I270" s="36" t="s">
        <v>92</v>
      </c>
      <c r="J270" s="36" t="s">
        <v>93</v>
      </c>
      <c r="K270" s="107">
        <v>41548</v>
      </c>
      <c r="L270" s="107">
        <v>41548</v>
      </c>
      <c r="M270" s="107">
        <v>42644</v>
      </c>
      <c r="N270" s="36" t="s">
        <v>45</v>
      </c>
      <c r="O270" s="36" t="s">
        <v>46</v>
      </c>
      <c r="P270" s="79">
        <v>640.44</v>
      </c>
      <c r="Q270" s="79">
        <v>0</v>
      </c>
      <c r="R270" s="79">
        <v>53.37</v>
      </c>
      <c r="S270" s="79">
        <v>53.37</v>
      </c>
      <c r="T270" s="79">
        <v>213.48</v>
      </c>
      <c r="U270" s="36"/>
      <c r="V270" s="100"/>
      <c r="W270" s="24" t="s">
        <v>621</v>
      </c>
    </row>
    <row r="271" spans="1:23" s="106" customFormat="1" ht="109.5" customHeight="1">
      <c r="A271" s="36" t="s">
        <v>1113</v>
      </c>
      <c r="B271" s="36" t="s">
        <v>816</v>
      </c>
      <c r="C271" s="36" t="s">
        <v>88</v>
      </c>
      <c r="D271" s="36">
        <v>701</v>
      </c>
      <c r="E271" s="36" t="s">
        <v>815</v>
      </c>
      <c r="F271" s="66" t="s">
        <v>89</v>
      </c>
      <c r="G271" s="36" t="s">
        <v>90</v>
      </c>
      <c r="H271" s="36">
        <v>1530</v>
      </c>
      <c r="I271" s="36" t="s">
        <v>92</v>
      </c>
      <c r="J271" s="36" t="s">
        <v>93</v>
      </c>
      <c r="K271" s="107">
        <v>41548</v>
      </c>
      <c r="L271" s="107">
        <v>41548</v>
      </c>
      <c r="M271" s="107">
        <v>42644</v>
      </c>
      <c r="N271" s="36" t="s">
        <v>45</v>
      </c>
      <c r="O271" s="36" t="s">
        <v>46</v>
      </c>
      <c r="P271" s="79">
        <v>550.8</v>
      </c>
      <c r="Q271" s="79">
        <v>0</v>
      </c>
      <c r="R271" s="79">
        <v>45.9</v>
      </c>
      <c r="S271" s="79">
        <v>45.9</v>
      </c>
      <c r="T271" s="79">
        <v>183.6</v>
      </c>
      <c r="U271" s="36"/>
      <c r="V271" s="100"/>
      <c r="W271" s="24" t="s">
        <v>621</v>
      </c>
    </row>
    <row r="272" spans="1:23" s="106" customFormat="1" ht="109.5" customHeight="1">
      <c r="A272" s="36" t="s">
        <v>1114</v>
      </c>
      <c r="B272" s="36" t="s">
        <v>816</v>
      </c>
      <c r="C272" s="36" t="s">
        <v>88</v>
      </c>
      <c r="D272" s="36">
        <v>701</v>
      </c>
      <c r="E272" s="36" t="s">
        <v>815</v>
      </c>
      <c r="F272" s="66" t="s">
        <v>89</v>
      </c>
      <c r="G272" s="36" t="s">
        <v>90</v>
      </c>
      <c r="H272" s="36">
        <v>1125</v>
      </c>
      <c r="I272" s="36" t="s">
        <v>92</v>
      </c>
      <c r="J272" s="36" t="s">
        <v>93</v>
      </c>
      <c r="K272" s="107">
        <v>41548</v>
      </c>
      <c r="L272" s="107">
        <v>41548</v>
      </c>
      <c r="M272" s="107">
        <v>42644</v>
      </c>
      <c r="N272" s="36" t="s">
        <v>45</v>
      </c>
      <c r="O272" s="36" t="s">
        <v>46</v>
      </c>
      <c r="P272" s="79">
        <v>405</v>
      </c>
      <c r="Q272" s="79">
        <v>0</v>
      </c>
      <c r="R272" s="79">
        <v>33.75</v>
      </c>
      <c r="S272" s="79">
        <v>33.75</v>
      </c>
      <c r="T272" s="79">
        <v>135</v>
      </c>
      <c r="U272" s="36"/>
      <c r="V272" s="100"/>
      <c r="W272" s="24" t="s">
        <v>621</v>
      </c>
    </row>
    <row r="273" spans="1:23" s="106" customFormat="1" ht="109.5" customHeight="1">
      <c r="A273" s="36" t="s">
        <v>1115</v>
      </c>
      <c r="B273" s="36" t="s">
        <v>816</v>
      </c>
      <c r="C273" s="36" t="s">
        <v>88</v>
      </c>
      <c r="D273" s="36">
        <v>701</v>
      </c>
      <c r="E273" s="36" t="s">
        <v>815</v>
      </c>
      <c r="F273" s="66" t="s">
        <v>89</v>
      </c>
      <c r="G273" s="36" t="s">
        <v>90</v>
      </c>
      <c r="H273" s="36">
        <v>10825</v>
      </c>
      <c r="I273" s="36" t="s">
        <v>92</v>
      </c>
      <c r="J273" s="36" t="s">
        <v>93</v>
      </c>
      <c r="K273" s="107">
        <v>41548</v>
      </c>
      <c r="L273" s="107">
        <v>41548</v>
      </c>
      <c r="M273" s="107">
        <v>42644</v>
      </c>
      <c r="N273" s="36" t="s">
        <v>45</v>
      </c>
      <c r="O273" s="36" t="s">
        <v>46</v>
      </c>
      <c r="P273" s="79">
        <v>3897</v>
      </c>
      <c r="Q273" s="79">
        <v>0</v>
      </c>
      <c r="R273" s="79">
        <v>324.75</v>
      </c>
      <c r="S273" s="79">
        <v>324.75</v>
      </c>
      <c r="T273" s="79">
        <v>1299</v>
      </c>
      <c r="U273" s="36"/>
      <c r="V273" s="100"/>
      <c r="W273" s="24" t="s">
        <v>621</v>
      </c>
    </row>
    <row r="274" spans="1:23" s="106" customFormat="1" ht="109.5" customHeight="1">
      <c r="A274" s="36" t="s">
        <v>1116</v>
      </c>
      <c r="B274" s="36" t="s">
        <v>816</v>
      </c>
      <c r="C274" s="36" t="s">
        <v>88</v>
      </c>
      <c r="D274" s="36">
        <v>701</v>
      </c>
      <c r="E274" s="36" t="s">
        <v>815</v>
      </c>
      <c r="F274" s="66" t="s">
        <v>89</v>
      </c>
      <c r="G274" s="36" t="s">
        <v>90</v>
      </c>
      <c r="H274" s="36">
        <v>13116</v>
      </c>
      <c r="I274" s="36" t="s">
        <v>92</v>
      </c>
      <c r="J274" s="36" t="s">
        <v>93</v>
      </c>
      <c r="K274" s="107">
        <v>41548</v>
      </c>
      <c r="L274" s="107">
        <v>41548</v>
      </c>
      <c r="M274" s="107">
        <v>42644</v>
      </c>
      <c r="N274" s="36" t="s">
        <v>45</v>
      </c>
      <c r="O274" s="36" t="s">
        <v>46</v>
      </c>
      <c r="P274" s="79">
        <v>4721.76</v>
      </c>
      <c r="Q274" s="79">
        <v>0</v>
      </c>
      <c r="R274" s="79">
        <v>393.48</v>
      </c>
      <c r="S274" s="79">
        <v>393.48</v>
      </c>
      <c r="T274" s="79">
        <v>1573.92</v>
      </c>
      <c r="U274" s="36"/>
      <c r="V274" s="100"/>
      <c r="W274" s="24" t="s">
        <v>621</v>
      </c>
    </row>
    <row r="275" spans="1:23" s="106" customFormat="1" ht="109.5" customHeight="1">
      <c r="A275" s="36" t="s">
        <v>1117</v>
      </c>
      <c r="B275" s="36" t="s">
        <v>816</v>
      </c>
      <c r="C275" s="36" t="s">
        <v>88</v>
      </c>
      <c r="D275" s="36">
        <v>701</v>
      </c>
      <c r="E275" s="36" t="s">
        <v>815</v>
      </c>
      <c r="F275" s="66" t="s">
        <v>89</v>
      </c>
      <c r="G275" s="36" t="s">
        <v>90</v>
      </c>
      <c r="H275" s="36">
        <v>6576</v>
      </c>
      <c r="I275" s="36" t="s">
        <v>92</v>
      </c>
      <c r="J275" s="36" t="s">
        <v>93</v>
      </c>
      <c r="K275" s="107">
        <v>41548</v>
      </c>
      <c r="L275" s="107">
        <v>41548</v>
      </c>
      <c r="M275" s="107">
        <v>42644</v>
      </c>
      <c r="N275" s="36" t="s">
        <v>45</v>
      </c>
      <c r="O275" s="36" t="s">
        <v>46</v>
      </c>
      <c r="P275" s="79">
        <v>2367.36</v>
      </c>
      <c r="Q275" s="79">
        <v>0</v>
      </c>
      <c r="R275" s="79">
        <v>197.28</v>
      </c>
      <c r="S275" s="79">
        <v>197.28</v>
      </c>
      <c r="T275" s="79">
        <v>789.12</v>
      </c>
      <c r="U275" s="36"/>
      <c r="V275" s="100"/>
      <c r="W275" s="24" t="s">
        <v>621</v>
      </c>
    </row>
    <row r="276" spans="1:23" s="106" customFormat="1" ht="100.5" customHeight="1">
      <c r="A276" s="36" t="s">
        <v>1118</v>
      </c>
      <c r="B276" s="36" t="s">
        <v>817</v>
      </c>
      <c r="C276" s="36" t="s">
        <v>818</v>
      </c>
      <c r="D276" s="36">
        <v>7511020</v>
      </c>
      <c r="E276" s="36"/>
      <c r="F276" s="66" t="s">
        <v>819</v>
      </c>
      <c r="G276" s="36" t="s">
        <v>108</v>
      </c>
      <c r="H276" s="36">
        <v>10</v>
      </c>
      <c r="I276" s="36" t="s">
        <v>92</v>
      </c>
      <c r="J276" s="36" t="s">
        <v>93</v>
      </c>
      <c r="K276" s="107">
        <v>41609</v>
      </c>
      <c r="L276" s="107">
        <v>41609</v>
      </c>
      <c r="M276" s="107">
        <v>41609</v>
      </c>
      <c r="N276" s="36" t="s">
        <v>45</v>
      </c>
      <c r="O276" s="36" t="s">
        <v>46</v>
      </c>
      <c r="P276" s="79">
        <v>150</v>
      </c>
      <c r="Q276" s="79">
        <v>0</v>
      </c>
      <c r="R276" s="79">
        <v>150</v>
      </c>
      <c r="S276" s="79">
        <v>150</v>
      </c>
      <c r="T276" s="79">
        <v>0</v>
      </c>
      <c r="U276" s="36"/>
      <c r="V276" s="100"/>
      <c r="W276" s="24" t="s">
        <v>621</v>
      </c>
    </row>
    <row r="277" spans="1:23" s="106" customFormat="1" ht="104.25" customHeight="1">
      <c r="A277" s="36" t="s">
        <v>1119</v>
      </c>
      <c r="B277" s="36" t="s">
        <v>820</v>
      </c>
      <c r="C277" s="36" t="s">
        <v>818</v>
      </c>
      <c r="D277" s="36">
        <v>7511020</v>
      </c>
      <c r="E277" s="36"/>
      <c r="F277" s="66" t="s">
        <v>819</v>
      </c>
      <c r="G277" s="36" t="s">
        <v>108</v>
      </c>
      <c r="H277" s="36">
        <v>10</v>
      </c>
      <c r="I277" s="36" t="s">
        <v>92</v>
      </c>
      <c r="J277" s="36" t="s">
        <v>93</v>
      </c>
      <c r="K277" s="107">
        <v>41609</v>
      </c>
      <c r="L277" s="107">
        <v>41609</v>
      </c>
      <c r="M277" s="107">
        <v>41609</v>
      </c>
      <c r="N277" s="36" t="s">
        <v>45</v>
      </c>
      <c r="O277" s="36" t="s">
        <v>46</v>
      </c>
      <c r="P277" s="79">
        <v>150</v>
      </c>
      <c r="Q277" s="79">
        <v>0</v>
      </c>
      <c r="R277" s="79">
        <v>150</v>
      </c>
      <c r="S277" s="79">
        <v>150</v>
      </c>
      <c r="T277" s="79">
        <v>0</v>
      </c>
      <c r="U277" s="36"/>
      <c r="V277" s="100"/>
      <c r="W277" s="24" t="s">
        <v>621</v>
      </c>
    </row>
    <row r="278" spans="1:23" s="106" customFormat="1" ht="182.25" customHeight="1">
      <c r="A278" s="36" t="s">
        <v>1059</v>
      </c>
      <c r="B278" s="36" t="s">
        <v>821</v>
      </c>
      <c r="C278" s="36" t="s">
        <v>88</v>
      </c>
      <c r="D278" s="36">
        <v>701</v>
      </c>
      <c r="E278" s="36" t="s">
        <v>815</v>
      </c>
      <c r="F278" s="66" t="s">
        <v>587</v>
      </c>
      <c r="G278" s="36" t="s">
        <v>588</v>
      </c>
      <c r="H278" s="36">
        <v>37094</v>
      </c>
      <c r="I278" s="36" t="s">
        <v>92</v>
      </c>
      <c r="J278" s="36" t="s">
        <v>93</v>
      </c>
      <c r="K278" s="107">
        <v>41456</v>
      </c>
      <c r="L278" s="107">
        <v>41456</v>
      </c>
      <c r="M278" s="107">
        <v>59323</v>
      </c>
      <c r="N278" s="36" t="s">
        <v>45</v>
      </c>
      <c r="O278" s="36" t="s">
        <v>46</v>
      </c>
      <c r="P278" s="79">
        <v>62739.6</v>
      </c>
      <c r="Q278" s="79">
        <v>0</v>
      </c>
      <c r="R278" s="79">
        <v>640.2</v>
      </c>
      <c r="S278" s="79">
        <v>640.2</v>
      </c>
      <c r="T278" s="79">
        <v>1280.4</v>
      </c>
      <c r="U278" s="36"/>
      <c r="V278" s="100"/>
      <c r="W278" s="24" t="s">
        <v>620</v>
      </c>
    </row>
    <row r="279" spans="1:23" s="106" customFormat="1" ht="117.75" customHeight="1">
      <c r="A279" s="36" t="s">
        <v>1120</v>
      </c>
      <c r="B279" s="36" t="s">
        <v>822</v>
      </c>
      <c r="C279" s="36" t="s">
        <v>818</v>
      </c>
      <c r="D279" s="36">
        <v>7511020</v>
      </c>
      <c r="E279" s="36"/>
      <c r="F279" s="66" t="s">
        <v>819</v>
      </c>
      <c r="G279" s="36" t="s">
        <v>108</v>
      </c>
      <c r="H279" s="36">
        <v>35</v>
      </c>
      <c r="I279" s="36" t="s">
        <v>92</v>
      </c>
      <c r="J279" s="36" t="s">
        <v>93</v>
      </c>
      <c r="K279" s="107">
        <v>41609</v>
      </c>
      <c r="L279" s="107">
        <v>41609</v>
      </c>
      <c r="M279" s="107">
        <v>41609</v>
      </c>
      <c r="N279" s="36" t="s">
        <v>45</v>
      </c>
      <c r="O279" s="36" t="s">
        <v>46</v>
      </c>
      <c r="P279" s="79">
        <v>525</v>
      </c>
      <c r="Q279" s="79">
        <v>0</v>
      </c>
      <c r="R279" s="79">
        <v>525</v>
      </c>
      <c r="S279" s="79">
        <v>525</v>
      </c>
      <c r="T279" s="79">
        <v>0</v>
      </c>
      <c r="U279" s="36"/>
      <c r="V279" s="100"/>
      <c r="W279" s="24" t="s">
        <v>621</v>
      </c>
    </row>
    <row r="280" spans="1:23" s="106" customFormat="1" ht="106.5" customHeight="1">
      <c r="A280" s="36" t="s">
        <v>1121</v>
      </c>
      <c r="B280" s="36" t="s">
        <v>823</v>
      </c>
      <c r="C280" s="36" t="s">
        <v>88</v>
      </c>
      <c r="D280" s="36">
        <v>701</v>
      </c>
      <c r="E280" s="36" t="s">
        <v>815</v>
      </c>
      <c r="F280" s="66" t="s">
        <v>89</v>
      </c>
      <c r="G280" s="36" t="s">
        <v>90</v>
      </c>
      <c r="H280" s="36">
        <v>38422</v>
      </c>
      <c r="I280" s="36" t="s">
        <v>92</v>
      </c>
      <c r="J280" s="36" t="s">
        <v>93</v>
      </c>
      <c r="K280" s="107">
        <v>41548</v>
      </c>
      <c r="L280" s="107">
        <v>41334</v>
      </c>
      <c r="M280" s="107">
        <v>41671</v>
      </c>
      <c r="N280" s="36" t="s">
        <v>45</v>
      </c>
      <c r="O280" s="36" t="s">
        <v>46</v>
      </c>
      <c r="P280" s="79">
        <v>387.58</v>
      </c>
      <c r="Q280" s="79">
        <v>0</v>
      </c>
      <c r="R280" s="79">
        <v>387.58</v>
      </c>
      <c r="S280" s="79">
        <v>387.58</v>
      </c>
      <c r="T280" s="79">
        <v>0</v>
      </c>
      <c r="U280" s="36"/>
      <c r="V280" s="100"/>
      <c r="W280" s="24" t="s">
        <v>621</v>
      </c>
    </row>
    <row r="281" spans="1:23" s="106" customFormat="1" ht="109.5" customHeight="1">
      <c r="A281" s="36" t="s">
        <v>1122</v>
      </c>
      <c r="B281" s="36" t="s">
        <v>823</v>
      </c>
      <c r="C281" s="36" t="s">
        <v>88</v>
      </c>
      <c r="D281" s="36">
        <v>701</v>
      </c>
      <c r="E281" s="36" t="s">
        <v>815</v>
      </c>
      <c r="F281" s="66" t="s">
        <v>89</v>
      </c>
      <c r="G281" s="36" t="s">
        <v>90</v>
      </c>
      <c r="H281" s="36">
        <v>81195</v>
      </c>
      <c r="I281" s="36" t="s">
        <v>92</v>
      </c>
      <c r="J281" s="36" t="s">
        <v>93</v>
      </c>
      <c r="K281" s="107">
        <v>41487</v>
      </c>
      <c r="L281" s="107">
        <v>41487</v>
      </c>
      <c r="M281" s="107">
        <v>41821</v>
      </c>
      <c r="N281" s="36" t="s">
        <v>45</v>
      </c>
      <c r="O281" s="36" t="s">
        <v>46</v>
      </c>
      <c r="P281" s="79">
        <v>819.04</v>
      </c>
      <c r="Q281" s="79">
        <v>0</v>
      </c>
      <c r="R281" s="79">
        <v>819.04</v>
      </c>
      <c r="S281" s="79">
        <v>819.04</v>
      </c>
      <c r="T281" s="79">
        <v>0</v>
      </c>
      <c r="U281" s="36"/>
      <c r="V281" s="100"/>
      <c r="W281" s="24" t="s">
        <v>620</v>
      </c>
    </row>
    <row r="282" spans="1:24" s="106" customFormat="1" ht="108" customHeight="1">
      <c r="A282" s="36" t="s">
        <v>1123</v>
      </c>
      <c r="B282" s="36" t="s">
        <v>825</v>
      </c>
      <c r="C282" s="36" t="s">
        <v>88</v>
      </c>
      <c r="D282" s="36">
        <v>701</v>
      </c>
      <c r="E282" s="36" t="s">
        <v>815</v>
      </c>
      <c r="F282" s="66" t="s">
        <v>587</v>
      </c>
      <c r="G282" s="36" t="s">
        <v>588</v>
      </c>
      <c r="H282" s="36" t="s">
        <v>824</v>
      </c>
      <c r="I282" s="36" t="s">
        <v>92</v>
      </c>
      <c r="J282" s="36" t="s">
        <v>93</v>
      </c>
      <c r="K282" s="107">
        <v>41609</v>
      </c>
      <c r="L282" s="107">
        <v>41609</v>
      </c>
      <c r="M282" s="107">
        <v>59506</v>
      </c>
      <c r="N282" s="36" t="s">
        <v>45</v>
      </c>
      <c r="O282" s="36" t="s">
        <v>46</v>
      </c>
      <c r="P282" s="79">
        <v>172889.64</v>
      </c>
      <c r="Q282" s="79">
        <v>0</v>
      </c>
      <c r="R282" s="79">
        <v>294.03</v>
      </c>
      <c r="S282" s="79">
        <v>294.03</v>
      </c>
      <c r="T282" s="79">
        <v>3528.36</v>
      </c>
      <c r="U282" s="36"/>
      <c r="V282" s="100"/>
      <c r="W282" s="24" t="s">
        <v>621</v>
      </c>
      <c r="X282" s="114"/>
    </row>
    <row r="283" spans="1:23" s="106" customFormat="1" ht="119.25" customHeight="1">
      <c r="A283" s="36" t="s">
        <v>607</v>
      </c>
      <c r="B283" s="36" t="s">
        <v>826</v>
      </c>
      <c r="C283" s="36" t="s">
        <v>88</v>
      </c>
      <c r="D283" s="36">
        <v>701</v>
      </c>
      <c r="E283" s="36" t="s">
        <v>815</v>
      </c>
      <c r="F283" s="66" t="s">
        <v>587</v>
      </c>
      <c r="G283" s="36" t="s">
        <v>588</v>
      </c>
      <c r="H283" s="36">
        <v>2370</v>
      </c>
      <c r="I283" s="36" t="s">
        <v>92</v>
      </c>
      <c r="J283" s="36" t="s">
        <v>93</v>
      </c>
      <c r="K283" s="107">
        <v>41456</v>
      </c>
      <c r="L283" s="107">
        <v>41456</v>
      </c>
      <c r="M283" s="107">
        <v>59323</v>
      </c>
      <c r="N283" s="36" t="s">
        <v>45</v>
      </c>
      <c r="O283" s="36" t="s">
        <v>46</v>
      </c>
      <c r="P283" s="79">
        <v>2069.17</v>
      </c>
      <c r="Q283" s="79">
        <v>0</v>
      </c>
      <c r="R283" s="79">
        <v>23.46</v>
      </c>
      <c r="S283" s="79">
        <v>23.46</v>
      </c>
      <c r="T283" s="79">
        <v>42.23</v>
      </c>
      <c r="U283" s="36"/>
      <c r="V283" s="100"/>
      <c r="W283" s="24" t="s">
        <v>620</v>
      </c>
    </row>
    <row r="284" spans="1:23" s="106" customFormat="1" ht="123" customHeight="1">
      <c r="A284" s="36" t="s">
        <v>609</v>
      </c>
      <c r="B284" s="36" t="s">
        <v>827</v>
      </c>
      <c r="C284" s="36" t="s">
        <v>88</v>
      </c>
      <c r="D284" s="36">
        <v>701</v>
      </c>
      <c r="E284" s="36" t="s">
        <v>815</v>
      </c>
      <c r="F284" s="66" t="s">
        <v>587</v>
      </c>
      <c r="G284" s="36" t="s">
        <v>588</v>
      </c>
      <c r="H284" s="36">
        <v>2015</v>
      </c>
      <c r="I284" s="36" t="s">
        <v>92</v>
      </c>
      <c r="J284" s="36" t="s">
        <v>93</v>
      </c>
      <c r="K284" s="107">
        <v>41456</v>
      </c>
      <c r="L284" s="107">
        <v>41456</v>
      </c>
      <c r="M284" s="107">
        <v>59323</v>
      </c>
      <c r="N284" s="36" t="s">
        <v>45</v>
      </c>
      <c r="O284" s="36" t="s">
        <v>46</v>
      </c>
      <c r="P284" s="79">
        <v>3569.16</v>
      </c>
      <c r="Q284" s="79">
        <v>0</v>
      </c>
      <c r="R284" s="79">
        <v>40.47</v>
      </c>
      <c r="S284" s="79">
        <v>40.47</v>
      </c>
      <c r="T284" s="79">
        <v>72.84</v>
      </c>
      <c r="U284" s="36"/>
      <c r="V284" s="100"/>
      <c r="W284" s="24" t="s">
        <v>620</v>
      </c>
    </row>
    <row r="285" spans="1:23" s="106" customFormat="1" ht="132" customHeight="1">
      <c r="A285" s="36" t="s">
        <v>611</v>
      </c>
      <c r="B285" s="36" t="s">
        <v>828</v>
      </c>
      <c r="C285" s="36" t="s">
        <v>88</v>
      </c>
      <c r="D285" s="36">
        <v>701</v>
      </c>
      <c r="E285" s="36" t="s">
        <v>815</v>
      </c>
      <c r="F285" s="66" t="s">
        <v>587</v>
      </c>
      <c r="G285" s="36" t="s">
        <v>588</v>
      </c>
      <c r="H285" s="36">
        <v>7229</v>
      </c>
      <c r="I285" s="36" t="s">
        <v>92</v>
      </c>
      <c r="J285" s="36" t="s">
        <v>93</v>
      </c>
      <c r="K285" s="107">
        <v>41456</v>
      </c>
      <c r="L285" s="107">
        <v>41456</v>
      </c>
      <c r="M285" s="107">
        <v>59323</v>
      </c>
      <c r="N285" s="36" t="s">
        <v>45</v>
      </c>
      <c r="O285" s="36" t="s">
        <v>46</v>
      </c>
      <c r="P285" s="79">
        <v>5400.192</v>
      </c>
      <c r="Q285" s="79">
        <v>0</v>
      </c>
      <c r="R285" s="79">
        <v>61.23</v>
      </c>
      <c r="S285" s="79">
        <v>61.23</v>
      </c>
      <c r="T285" s="79">
        <v>110.208</v>
      </c>
      <c r="U285" s="36"/>
      <c r="V285" s="100"/>
      <c r="W285" s="24" t="s">
        <v>620</v>
      </c>
    </row>
    <row r="286" spans="1:23" s="106" customFormat="1" ht="94.5">
      <c r="A286" s="36" t="s">
        <v>829</v>
      </c>
      <c r="B286" s="36" t="s">
        <v>830</v>
      </c>
      <c r="C286" s="36" t="s">
        <v>585</v>
      </c>
      <c r="D286" s="36">
        <v>7000000</v>
      </c>
      <c r="E286" s="36" t="s">
        <v>839</v>
      </c>
      <c r="F286" s="66" t="s">
        <v>698</v>
      </c>
      <c r="G286" s="36" t="s">
        <v>699</v>
      </c>
      <c r="H286" s="36">
        <v>54000</v>
      </c>
      <c r="I286" s="36" t="s">
        <v>831</v>
      </c>
      <c r="J286" s="36" t="s">
        <v>832</v>
      </c>
      <c r="K286" s="107">
        <v>41456</v>
      </c>
      <c r="L286" s="107">
        <v>41456</v>
      </c>
      <c r="M286" s="107">
        <v>41671</v>
      </c>
      <c r="N286" s="36" t="s">
        <v>56</v>
      </c>
      <c r="O286" s="36" t="s">
        <v>57</v>
      </c>
      <c r="P286" s="79">
        <v>10000</v>
      </c>
      <c r="Q286" s="79">
        <v>0</v>
      </c>
      <c r="R286" s="79">
        <v>10000</v>
      </c>
      <c r="S286" s="79">
        <v>8475</v>
      </c>
      <c r="T286" s="79">
        <v>0</v>
      </c>
      <c r="U286" s="36"/>
      <c r="V286" s="100"/>
      <c r="W286" s="24" t="s">
        <v>620</v>
      </c>
    </row>
    <row r="287" spans="1:23" s="106" customFormat="1" ht="167.25" customHeight="1">
      <c r="A287" s="36" t="s">
        <v>833</v>
      </c>
      <c r="B287" s="36" t="s">
        <v>834</v>
      </c>
      <c r="C287" s="36" t="s">
        <v>585</v>
      </c>
      <c r="D287" s="36">
        <v>7000000</v>
      </c>
      <c r="E287" s="36" t="s">
        <v>496</v>
      </c>
      <c r="F287" s="66" t="s">
        <v>89</v>
      </c>
      <c r="G287" s="36" t="s">
        <v>90</v>
      </c>
      <c r="H287" s="36" t="s">
        <v>835</v>
      </c>
      <c r="I287" s="36" t="s">
        <v>92</v>
      </c>
      <c r="J287" s="36" t="s">
        <v>93</v>
      </c>
      <c r="K287" s="107">
        <v>41456</v>
      </c>
      <c r="L287" s="107">
        <v>41456</v>
      </c>
      <c r="M287" s="107">
        <v>41548</v>
      </c>
      <c r="N287" s="36" t="s">
        <v>56</v>
      </c>
      <c r="O287" s="36" t="s">
        <v>57</v>
      </c>
      <c r="P287" s="79">
        <v>2000</v>
      </c>
      <c r="Q287" s="79">
        <v>0</v>
      </c>
      <c r="R287" s="79">
        <v>2000</v>
      </c>
      <c r="S287" s="79">
        <v>1695</v>
      </c>
      <c r="T287" s="79">
        <v>0</v>
      </c>
      <c r="U287" s="36"/>
      <c r="V287" s="100"/>
      <c r="W287" s="24" t="s">
        <v>620</v>
      </c>
    </row>
    <row r="288" spans="1:23" s="106" customFormat="1" ht="173.25">
      <c r="A288" s="36" t="s">
        <v>836</v>
      </c>
      <c r="B288" s="36" t="s">
        <v>837</v>
      </c>
      <c r="C288" s="36" t="s">
        <v>585</v>
      </c>
      <c r="D288" s="36">
        <v>7000000</v>
      </c>
      <c r="E288" s="36" t="s">
        <v>496</v>
      </c>
      <c r="F288" s="66" t="s">
        <v>89</v>
      </c>
      <c r="G288" s="36" t="s">
        <v>90</v>
      </c>
      <c r="H288" s="36">
        <v>120</v>
      </c>
      <c r="I288" s="36" t="s">
        <v>683</v>
      </c>
      <c r="J288" s="36" t="s">
        <v>684</v>
      </c>
      <c r="K288" s="107">
        <v>41518</v>
      </c>
      <c r="L288" s="107">
        <v>41548</v>
      </c>
      <c r="M288" s="107">
        <v>41640</v>
      </c>
      <c r="N288" s="36" t="s">
        <v>56</v>
      </c>
      <c r="O288" s="36" t="s">
        <v>57</v>
      </c>
      <c r="P288" s="79">
        <v>300</v>
      </c>
      <c r="Q288" s="79">
        <v>0</v>
      </c>
      <c r="R288" s="79">
        <v>300</v>
      </c>
      <c r="S288" s="79">
        <v>254.24</v>
      </c>
      <c r="T288" s="79">
        <v>0</v>
      </c>
      <c r="U288" s="36"/>
      <c r="V288" s="100"/>
      <c r="W288" s="24" t="s">
        <v>620</v>
      </c>
    </row>
    <row r="289" spans="1:23" s="106" customFormat="1" ht="78.75">
      <c r="A289" s="36" t="s">
        <v>1124</v>
      </c>
      <c r="B289" s="36" t="s">
        <v>838</v>
      </c>
      <c r="C289" s="36" t="s">
        <v>818</v>
      </c>
      <c r="D289" s="36">
        <v>7511020</v>
      </c>
      <c r="E289" s="36"/>
      <c r="F289" s="66" t="s">
        <v>819</v>
      </c>
      <c r="G289" s="36" t="s">
        <v>108</v>
      </c>
      <c r="H289" s="36">
        <v>8</v>
      </c>
      <c r="I289" s="36" t="s">
        <v>92</v>
      </c>
      <c r="J289" s="36" t="s">
        <v>93</v>
      </c>
      <c r="K289" s="107">
        <v>41548</v>
      </c>
      <c r="L289" s="107">
        <v>41548</v>
      </c>
      <c r="M289" s="107">
        <v>41579</v>
      </c>
      <c r="N289" s="36" t="s">
        <v>45</v>
      </c>
      <c r="O289" s="36" t="s">
        <v>46</v>
      </c>
      <c r="P289" s="79">
        <v>120</v>
      </c>
      <c r="Q289" s="79">
        <v>0</v>
      </c>
      <c r="R289" s="79">
        <v>120</v>
      </c>
      <c r="S289" s="79">
        <v>120</v>
      </c>
      <c r="T289" s="79">
        <v>0</v>
      </c>
      <c r="U289" s="36"/>
      <c r="V289" s="100"/>
      <c r="W289" s="24" t="s">
        <v>621</v>
      </c>
    </row>
    <row r="290" spans="1:27" s="106" customFormat="1" ht="63">
      <c r="A290" s="36" t="s">
        <v>840</v>
      </c>
      <c r="B290" s="36" t="s">
        <v>841</v>
      </c>
      <c r="C290" s="36" t="s">
        <v>472</v>
      </c>
      <c r="D290" s="36">
        <v>3313430</v>
      </c>
      <c r="E290" s="36" t="s">
        <v>473</v>
      </c>
      <c r="F290" s="66">
        <v>384</v>
      </c>
      <c r="G290" s="36" t="s">
        <v>306</v>
      </c>
      <c r="H290" s="36">
        <v>70000</v>
      </c>
      <c r="I290" s="36" t="s">
        <v>474</v>
      </c>
      <c r="J290" s="36" t="s">
        <v>475</v>
      </c>
      <c r="K290" s="107">
        <v>41548</v>
      </c>
      <c r="L290" s="107">
        <v>41579</v>
      </c>
      <c r="M290" s="107">
        <v>41791</v>
      </c>
      <c r="N290" s="36" t="s">
        <v>158</v>
      </c>
      <c r="O290" s="36" t="s">
        <v>57</v>
      </c>
      <c r="P290" s="79">
        <v>70000</v>
      </c>
      <c r="Q290" s="79">
        <v>0</v>
      </c>
      <c r="R290" s="79">
        <f>P290-Q290</f>
        <v>70000</v>
      </c>
      <c r="S290" s="79">
        <f>R290/1.18</f>
        <v>59322.03389830509</v>
      </c>
      <c r="T290" s="79">
        <v>0</v>
      </c>
      <c r="U290" s="36"/>
      <c r="V290" s="100"/>
      <c r="W290" s="24" t="s">
        <v>621</v>
      </c>
      <c r="X290" s="124"/>
      <c r="Y290" s="115"/>
      <c r="Z290" s="116"/>
      <c r="AA290" s="117"/>
    </row>
    <row r="291" spans="1:27" s="106" customFormat="1" ht="114.75" customHeight="1">
      <c r="A291" s="36" t="s">
        <v>1125</v>
      </c>
      <c r="B291" s="36" t="s">
        <v>842</v>
      </c>
      <c r="C291" s="36" t="s">
        <v>362</v>
      </c>
      <c r="D291" s="36">
        <v>4520526</v>
      </c>
      <c r="E291" s="36" t="s">
        <v>473</v>
      </c>
      <c r="F291" s="66">
        <v>384</v>
      </c>
      <c r="G291" s="36" t="s">
        <v>306</v>
      </c>
      <c r="H291" s="79">
        <v>22897</v>
      </c>
      <c r="I291" s="36" t="s">
        <v>474</v>
      </c>
      <c r="J291" s="36" t="s">
        <v>475</v>
      </c>
      <c r="K291" s="107">
        <v>41518</v>
      </c>
      <c r="L291" s="107">
        <v>41548</v>
      </c>
      <c r="M291" s="107">
        <v>41609</v>
      </c>
      <c r="N291" s="36" t="s">
        <v>45</v>
      </c>
      <c r="O291" s="36" t="s">
        <v>46</v>
      </c>
      <c r="P291" s="79">
        <v>22897</v>
      </c>
      <c r="Q291" s="79">
        <v>0</v>
      </c>
      <c r="R291" s="79">
        <f>P291</f>
        <v>22897</v>
      </c>
      <c r="S291" s="79">
        <f>R291/1.18</f>
        <v>19404.237288135595</v>
      </c>
      <c r="T291" s="79">
        <v>0</v>
      </c>
      <c r="U291" s="36"/>
      <c r="V291" s="100"/>
      <c r="W291" s="24" t="s">
        <v>620</v>
      </c>
      <c r="X291" s="124"/>
      <c r="Y291" s="115"/>
      <c r="Z291" s="116"/>
      <c r="AA291" s="117"/>
    </row>
    <row r="292" spans="1:27" s="106" customFormat="1" ht="85.5" customHeight="1">
      <c r="A292" s="36" t="s">
        <v>1126</v>
      </c>
      <c r="B292" s="36" t="s">
        <v>843</v>
      </c>
      <c r="C292" s="36" t="s">
        <v>844</v>
      </c>
      <c r="D292" s="36">
        <v>7424020</v>
      </c>
      <c r="E292" s="36" t="s">
        <v>473</v>
      </c>
      <c r="F292" s="66">
        <v>385</v>
      </c>
      <c r="G292" s="36" t="s">
        <v>306</v>
      </c>
      <c r="H292" s="36">
        <v>3000</v>
      </c>
      <c r="I292" s="36" t="s">
        <v>474</v>
      </c>
      <c r="J292" s="36" t="s">
        <v>475</v>
      </c>
      <c r="K292" s="107">
        <v>41518</v>
      </c>
      <c r="L292" s="107">
        <v>41548</v>
      </c>
      <c r="M292" s="107">
        <v>41609</v>
      </c>
      <c r="N292" s="36" t="s">
        <v>45</v>
      </c>
      <c r="O292" s="36" t="s">
        <v>46</v>
      </c>
      <c r="P292" s="79">
        <v>3000</v>
      </c>
      <c r="Q292" s="79">
        <v>0</v>
      </c>
      <c r="R292" s="79">
        <v>3000</v>
      </c>
      <c r="S292" s="79">
        <f>R292/1.18</f>
        <v>2542.3728813559323</v>
      </c>
      <c r="T292" s="79">
        <v>0</v>
      </c>
      <c r="U292" s="36"/>
      <c r="V292" s="100"/>
      <c r="W292" s="24" t="s">
        <v>620</v>
      </c>
      <c r="X292" s="124"/>
      <c r="Y292" s="115"/>
      <c r="Z292" s="116"/>
      <c r="AA292" s="117"/>
    </row>
    <row r="293" spans="1:27" s="106" customFormat="1" ht="70.5" customHeight="1">
      <c r="A293" s="36" t="s">
        <v>877</v>
      </c>
      <c r="B293" s="36" t="s">
        <v>845</v>
      </c>
      <c r="C293" s="36" t="s">
        <v>846</v>
      </c>
      <c r="D293" s="36">
        <v>4530860</v>
      </c>
      <c r="E293" s="36" t="s">
        <v>847</v>
      </c>
      <c r="F293" s="66">
        <v>384</v>
      </c>
      <c r="G293" s="36" t="s">
        <v>306</v>
      </c>
      <c r="H293" s="36">
        <v>1248.44785</v>
      </c>
      <c r="I293" s="36">
        <v>5401376</v>
      </c>
      <c r="J293" s="36" t="s">
        <v>848</v>
      </c>
      <c r="K293" s="107">
        <v>41518</v>
      </c>
      <c r="L293" s="107">
        <v>41518</v>
      </c>
      <c r="M293" s="107">
        <v>41578</v>
      </c>
      <c r="N293" s="36" t="s">
        <v>45</v>
      </c>
      <c r="O293" s="36" t="s">
        <v>46</v>
      </c>
      <c r="P293" s="79">
        <v>1248.44785</v>
      </c>
      <c r="Q293" s="79">
        <v>0</v>
      </c>
      <c r="R293" s="79">
        <v>1248.44785</v>
      </c>
      <c r="S293" s="79">
        <f>R293/1.18</f>
        <v>1058.0066525423729</v>
      </c>
      <c r="T293" s="79">
        <v>0</v>
      </c>
      <c r="U293" s="36"/>
      <c r="V293" s="100"/>
      <c r="W293" s="24" t="s">
        <v>620</v>
      </c>
      <c r="X293" s="124"/>
      <c r="Y293" s="115"/>
      <c r="Z293" s="116"/>
      <c r="AA293" s="117"/>
    </row>
    <row r="294" spans="1:27" s="106" customFormat="1" ht="109.5" customHeight="1">
      <c r="A294" s="36" t="s">
        <v>1127</v>
      </c>
      <c r="B294" s="36" t="s">
        <v>849</v>
      </c>
      <c r="C294" s="36" t="s">
        <v>850</v>
      </c>
      <c r="D294" s="36">
        <v>7440000</v>
      </c>
      <c r="E294" s="36" t="s">
        <v>473</v>
      </c>
      <c r="F294" s="66">
        <v>384</v>
      </c>
      <c r="G294" s="36" t="s">
        <v>306</v>
      </c>
      <c r="H294" s="36">
        <v>2860</v>
      </c>
      <c r="I294" s="36" t="s">
        <v>474</v>
      </c>
      <c r="J294" s="36" t="s">
        <v>475</v>
      </c>
      <c r="K294" s="107">
        <v>41518</v>
      </c>
      <c r="L294" s="107">
        <v>41548</v>
      </c>
      <c r="M294" s="107">
        <v>41579</v>
      </c>
      <c r="N294" s="36" t="s">
        <v>56</v>
      </c>
      <c r="O294" s="36" t="s">
        <v>57</v>
      </c>
      <c r="P294" s="79">
        <v>2860</v>
      </c>
      <c r="Q294" s="79">
        <v>0</v>
      </c>
      <c r="R294" s="79">
        <v>2860</v>
      </c>
      <c r="S294" s="79">
        <f>R294/1.18</f>
        <v>2423.728813559322</v>
      </c>
      <c r="T294" s="79">
        <v>0</v>
      </c>
      <c r="U294" s="36"/>
      <c r="V294" s="100"/>
      <c r="W294" s="24" t="s">
        <v>620</v>
      </c>
      <c r="X294" s="124"/>
      <c r="Y294" s="115"/>
      <c r="Z294" s="116"/>
      <c r="AA294" s="117"/>
    </row>
    <row r="295" spans="1:27" s="106" customFormat="1" ht="99" customHeight="1">
      <c r="A295" s="36" t="s">
        <v>1128</v>
      </c>
      <c r="B295" s="36" t="s">
        <v>851</v>
      </c>
      <c r="C295" s="36" t="s">
        <v>852</v>
      </c>
      <c r="D295" s="36">
        <v>7421000</v>
      </c>
      <c r="E295" s="36" t="s">
        <v>473</v>
      </c>
      <c r="F295" s="66">
        <v>384</v>
      </c>
      <c r="G295" s="36" t="s">
        <v>306</v>
      </c>
      <c r="H295" s="36">
        <v>320</v>
      </c>
      <c r="I295" s="36" t="s">
        <v>474</v>
      </c>
      <c r="J295" s="36" t="s">
        <v>475</v>
      </c>
      <c r="K295" s="107">
        <v>41518</v>
      </c>
      <c r="L295" s="107">
        <v>41518</v>
      </c>
      <c r="M295" s="107">
        <v>41609</v>
      </c>
      <c r="N295" s="36" t="s">
        <v>45</v>
      </c>
      <c r="O295" s="36" t="s">
        <v>46</v>
      </c>
      <c r="P295" s="79">
        <v>320</v>
      </c>
      <c r="Q295" s="79">
        <v>0</v>
      </c>
      <c r="R295" s="79">
        <v>320</v>
      </c>
      <c r="S295" s="79">
        <f>320/1.18</f>
        <v>271.1864406779661</v>
      </c>
      <c r="T295" s="79">
        <v>0</v>
      </c>
      <c r="U295" s="36"/>
      <c r="V295" s="100"/>
      <c r="W295" s="24" t="s">
        <v>620</v>
      </c>
      <c r="X295" s="124"/>
      <c r="Y295" s="115"/>
      <c r="Z295" s="116"/>
      <c r="AA295" s="117"/>
    </row>
    <row r="296" spans="1:27" s="106" customFormat="1" ht="157.5">
      <c r="A296" s="36" t="s">
        <v>853</v>
      </c>
      <c r="B296" s="36" t="s">
        <v>854</v>
      </c>
      <c r="C296" s="36" t="s">
        <v>852</v>
      </c>
      <c r="D296" s="36">
        <v>7421000</v>
      </c>
      <c r="E296" s="36" t="s">
        <v>473</v>
      </c>
      <c r="F296" s="66">
        <v>384</v>
      </c>
      <c r="G296" s="36" t="s">
        <v>306</v>
      </c>
      <c r="H296" s="36">
        <v>2599.54</v>
      </c>
      <c r="I296" s="36" t="s">
        <v>474</v>
      </c>
      <c r="J296" s="36" t="s">
        <v>475</v>
      </c>
      <c r="K296" s="107">
        <v>41548</v>
      </c>
      <c r="L296" s="107">
        <v>41579</v>
      </c>
      <c r="M296" s="107">
        <v>41609</v>
      </c>
      <c r="N296" s="36" t="s">
        <v>45</v>
      </c>
      <c r="O296" s="36" t="s">
        <v>46</v>
      </c>
      <c r="P296" s="79">
        <v>2599.54</v>
      </c>
      <c r="Q296" s="79">
        <v>0</v>
      </c>
      <c r="R296" s="79">
        <v>2599.54</v>
      </c>
      <c r="S296" s="79">
        <v>2203</v>
      </c>
      <c r="T296" s="79">
        <v>0</v>
      </c>
      <c r="U296" s="36"/>
      <c r="V296" s="100"/>
      <c r="W296" s="24" t="s">
        <v>621</v>
      </c>
      <c r="X296" s="124"/>
      <c r="Y296" s="115"/>
      <c r="Z296" s="116"/>
      <c r="AA296" s="117"/>
    </row>
    <row r="297" spans="1:27" s="106" customFormat="1" ht="66.75" customHeight="1">
      <c r="A297" s="36" t="s">
        <v>855</v>
      </c>
      <c r="B297" s="36" t="s">
        <v>856</v>
      </c>
      <c r="C297" s="36" t="s">
        <v>857</v>
      </c>
      <c r="D297" s="36" t="s">
        <v>858</v>
      </c>
      <c r="E297" s="36" t="s">
        <v>859</v>
      </c>
      <c r="F297" s="66">
        <v>384</v>
      </c>
      <c r="G297" s="36" t="s">
        <v>306</v>
      </c>
      <c r="H297" s="36">
        <v>95000</v>
      </c>
      <c r="I297" s="36" t="s">
        <v>474</v>
      </c>
      <c r="J297" s="36" t="s">
        <v>475</v>
      </c>
      <c r="K297" s="107">
        <v>41579</v>
      </c>
      <c r="L297" s="107">
        <v>41609</v>
      </c>
      <c r="M297" s="107">
        <v>41730</v>
      </c>
      <c r="N297" s="36" t="s">
        <v>158</v>
      </c>
      <c r="O297" s="36" t="s">
        <v>57</v>
      </c>
      <c r="P297" s="79">
        <v>95000</v>
      </c>
      <c r="Q297" s="79">
        <v>0</v>
      </c>
      <c r="R297" s="79">
        <v>95000</v>
      </c>
      <c r="S297" s="79">
        <f>R297/1.18</f>
        <v>80508.4745762712</v>
      </c>
      <c r="T297" s="79">
        <f>P297-R297</f>
        <v>0</v>
      </c>
      <c r="U297" s="36"/>
      <c r="V297" s="100"/>
      <c r="W297" s="24" t="s">
        <v>621</v>
      </c>
      <c r="X297" s="122"/>
      <c r="Y297" s="115"/>
      <c r="Z297" s="116"/>
      <c r="AA297" s="117"/>
    </row>
    <row r="298" spans="1:27" s="120" customFormat="1" ht="63">
      <c r="A298" s="36" t="s">
        <v>860</v>
      </c>
      <c r="B298" s="36" t="s">
        <v>861</v>
      </c>
      <c r="C298" s="36" t="s">
        <v>362</v>
      </c>
      <c r="D298" s="36">
        <v>4521125</v>
      </c>
      <c r="E298" s="36" t="s">
        <v>473</v>
      </c>
      <c r="F298" s="66">
        <v>384</v>
      </c>
      <c r="G298" s="36" t="s">
        <v>306</v>
      </c>
      <c r="H298" s="36">
        <v>212400</v>
      </c>
      <c r="I298" s="36" t="s">
        <v>474</v>
      </c>
      <c r="J298" s="36" t="s">
        <v>475</v>
      </c>
      <c r="K298" s="107">
        <v>41609</v>
      </c>
      <c r="L298" s="107">
        <v>41730</v>
      </c>
      <c r="M298" s="107">
        <v>41974</v>
      </c>
      <c r="N298" s="36" t="s">
        <v>158</v>
      </c>
      <c r="O298" s="36" t="s">
        <v>57</v>
      </c>
      <c r="P298" s="79">
        <v>212400</v>
      </c>
      <c r="Q298" s="79">
        <v>0</v>
      </c>
      <c r="R298" s="79">
        <f>P298-Q298</f>
        <v>212400</v>
      </c>
      <c r="S298" s="79">
        <f>R298/1.18</f>
        <v>180000</v>
      </c>
      <c r="T298" s="79">
        <v>0</v>
      </c>
      <c r="U298" s="36"/>
      <c r="V298" s="100"/>
      <c r="W298" s="24" t="s">
        <v>621</v>
      </c>
      <c r="X298" s="122"/>
      <c r="Y298" s="118"/>
      <c r="Z298" s="119"/>
      <c r="AA298" s="119"/>
    </row>
    <row r="299" spans="1:27" s="120" customFormat="1" ht="78.75">
      <c r="A299" s="36" t="s">
        <v>862</v>
      </c>
      <c r="B299" s="36" t="s">
        <v>863</v>
      </c>
      <c r="C299" s="36" t="s">
        <v>857</v>
      </c>
      <c r="D299" s="36" t="s">
        <v>858</v>
      </c>
      <c r="E299" s="36" t="s">
        <v>864</v>
      </c>
      <c r="F299" s="66">
        <v>796</v>
      </c>
      <c r="G299" s="36" t="s">
        <v>150</v>
      </c>
      <c r="H299" s="36">
        <v>1</v>
      </c>
      <c r="I299" s="36" t="s">
        <v>474</v>
      </c>
      <c r="J299" s="36" t="s">
        <v>475</v>
      </c>
      <c r="K299" s="107">
        <v>41456</v>
      </c>
      <c r="L299" s="107">
        <v>41518</v>
      </c>
      <c r="M299" s="107">
        <v>41609</v>
      </c>
      <c r="N299" s="36" t="s">
        <v>56</v>
      </c>
      <c r="O299" s="36" t="s">
        <v>57</v>
      </c>
      <c r="P299" s="79">
        <v>596</v>
      </c>
      <c r="Q299" s="79">
        <v>0</v>
      </c>
      <c r="R299" s="79">
        <v>596</v>
      </c>
      <c r="S299" s="79">
        <f>R299/1.18</f>
        <v>505.0847457627119</v>
      </c>
      <c r="T299" s="79">
        <f>P299-R299</f>
        <v>0</v>
      </c>
      <c r="U299" s="36"/>
      <c r="V299" s="95" t="s">
        <v>47</v>
      </c>
      <c r="W299" s="24" t="s">
        <v>620</v>
      </c>
      <c r="X299" s="122"/>
      <c r="Y299" s="118"/>
      <c r="Z299" s="119"/>
      <c r="AA299" s="119"/>
    </row>
    <row r="300" spans="1:27" s="106" customFormat="1" ht="157.5">
      <c r="A300" s="36" t="s">
        <v>865</v>
      </c>
      <c r="B300" s="36" t="s">
        <v>866</v>
      </c>
      <c r="C300" s="36" t="s">
        <v>472</v>
      </c>
      <c r="D300" s="36" t="s">
        <v>867</v>
      </c>
      <c r="E300" s="36" t="s">
        <v>155</v>
      </c>
      <c r="F300" s="66">
        <v>384</v>
      </c>
      <c r="G300" s="36" t="s">
        <v>542</v>
      </c>
      <c r="H300" s="36">
        <v>3202</v>
      </c>
      <c r="I300" s="36" t="s">
        <v>474</v>
      </c>
      <c r="J300" s="36" t="s">
        <v>475</v>
      </c>
      <c r="K300" s="107">
        <v>41456</v>
      </c>
      <c r="L300" s="107">
        <v>41456</v>
      </c>
      <c r="M300" s="107">
        <v>41609</v>
      </c>
      <c r="N300" s="36" t="s">
        <v>45</v>
      </c>
      <c r="O300" s="36" t="s">
        <v>46</v>
      </c>
      <c r="P300" s="79">
        <v>3082</v>
      </c>
      <c r="Q300" s="79">
        <v>0</v>
      </c>
      <c r="R300" s="79">
        <v>3082</v>
      </c>
      <c r="S300" s="79">
        <f>R300/1.18</f>
        <v>2611.8644067796613</v>
      </c>
      <c r="T300" s="79">
        <v>0</v>
      </c>
      <c r="U300" s="36"/>
      <c r="V300" s="100"/>
      <c r="W300" s="24" t="s">
        <v>620</v>
      </c>
      <c r="X300" s="121"/>
      <c r="Y300" s="115"/>
      <c r="Z300" s="116"/>
      <c r="AA300" s="117"/>
    </row>
    <row r="301" spans="1:27" s="106" customFormat="1" ht="94.5">
      <c r="A301" s="36" t="s">
        <v>868</v>
      </c>
      <c r="B301" s="36" t="s">
        <v>869</v>
      </c>
      <c r="C301" s="36" t="s">
        <v>472</v>
      </c>
      <c r="D301" s="36" t="s">
        <v>867</v>
      </c>
      <c r="E301" s="36" t="s">
        <v>155</v>
      </c>
      <c r="F301" s="66">
        <v>384</v>
      </c>
      <c r="G301" s="36" t="s">
        <v>542</v>
      </c>
      <c r="H301" s="36">
        <v>2114</v>
      </c>
      <c r="I301" s="36" t="s">
        <v>474</v>
      </c>
      <c r="J301" s="36" t="s">
        <v>475</v>
      </c>
      <c r="K301" s="107">
        <v>41456</v>
      </c>
      <c r="L301" s="107">
        <v>41456</v>
      </c>
      <c r="M301" s="107">
        <v>41609</v>
      </c>
      <c r="N301" s="36" t="s">
        <v>45</v>
      </c>
      <c r="O301" s="36" t="s">
        <v>46</v>
      </c>
      <c r="P301" s="79">
        <v>2091</v>
      </c>
      <c r="Q301" s="79">
        <v>0</v>
      </c>
      <c r="R301" s="79">
        <v>2091</v>
      </c>
      <c r="S301" s="79">
        <f>R301/1.18</f>
        <v>1772.033898305085</v>
      </c>
      <c r="T301" s="79">
        <v>0</v>
      </c>
      <c r="U301" s="36"/>
      <c r="V301" s="100"/>
      <c r="W301" s="24" t="s">
        <v>620</v>
      </c>
      <c r="X301" s="121"/>
      <c r="Y301" s="115"/>
      <c r="Z301" s="116"/>
      <c r="AA301" s="117"/>
    </row>
    <row r="302" spans="1:27" s="106" customFormat="1" ht="157.5">
      <c r="A302" s="36" t="s">
        <v>870</v>
      </c>
      <c r="B302" s="36" t="s">
        <v>871</v>
      </c>
      <c r="C302" s="36" t="s">
        <v>872</v>
      </c>
      <c r="D302" s="36">
        <v>5150000</v>
      </c>
      <c r="E302" s="36" t="s">
        <v>873</v>
      </c>
      <c r="F302" s="66">
        <v>384</v>
      </c>
      <c r="G302" s="36" t="s">
        <v>306</v>
      </c>
      <c r="H302" s="36">
        <v>2890</v>
      </c>
      <c r="I302" s="36" t="s">
        <v>474</v>
      </c>
      <c r="J302" s="36" t="s">
        <v>475</v>
      </c>
      <c r="K302" s="107">
        <v>41487</v>
      </c>
      <c r="L302" s="107">
        <v>41548</v>
      </c>
      <c r="M302" s="107">
        <v>41579</v>
      </c>
      <c r="N302" s="36" t="s">
        <v>45</v>
      </c>
      <c r="O302" s="36" t="s">
        <v>46</v>
      </c>
      <c r="P302" s="79">
        <v>2890</v>
      </c>
      <c r="Q302" s="79">
        <v>0</v>
      </c>
      <c r="R302" s="79">
        <v>2890</v>
      </c>
      <c r="S302" s="79">
        <f>R302/1.18</f>
        <v>2449.1525423728813</v>
      </c>
      <c r="T302" s="79">
        <v>0</v>
      </c>
      <c r="U302" s="36"/>
      <c r="V302" s="100"/>
      <c r="W302" s="24" t="s">
        <v>620</v>
      </c>
      <c r="X302" s="122"/>
      <c r="Y302" s="115"/>
      <c r="Z302" s="117"/>
      <c r="AA302" s="117"/>
    </row>
    <row r="303" spans="1:27" s="106" customFormat="1" ht="189">
      <c r="A303" s="36" t="s">
        <v>1129</v>
      </c>
      <c r="B303" s="36" t="s">
        <v>874</v>
      </c>
      <c r="C303" s="36" t="s">
        <v>362</v>
      </c>
      <c r="D303" s="36">
        <v>4560255</v>
      </c>
      <c r="E303" s="36" t="s">
        <v>473</v>
      </c>
      <c r="F303" s="66">
        <v>384</v>
      </c>
      <c r="G303" s="36" t="s">
        <v>306</v>
      </c>
      <c r="H303" s="36">
        <v>60000</v>
      </c>
      <c r="I303" s="36" t="s">
        <v>474</v>
      </c>
      <c r="J303" s="36" t="s">
        <v>475</v>
      </c>
      <c r="K303" s="107">
        <v>41518</v>
      </c>
      <c r="L303" s="107">
        <v>41548</v>
      </c>
      <c r="M303" s="107">
        <v>41639</v>
      </c>
      <c r="N303" s="36" t="s">
        <v>45</v>
      </c>
      <c r="O303" s="36" t="s">
        <v>46</v>
      </c>
      <c r="P303" s="79">
        <v>60000</v>
      </c>
      <c r="Q303" s="79">
        <v>0</v>
      </c>
      <c r="R303" s="79">
        <v>60000</v>
      </c>
      <c r="S303" s="79">
        <f>R303/1.18</f>
        <v>50847.457627118645</v>
      </c>
      <c r="T303" s="79">
        <v>0</v>
      </c>
      <c r="U303" s="36"/>
      <c r="V303" s="100"/>
      <c r="W303" s="24" t="s">
        <v>620</v>
      </c>
      <c r="X303" s="123"/>
      <c r="Y303" s="123"/>
      <c r="Z303" s="117"/>
      <c r="AA303" s="117"/>
    </row>
    <row r="304" spans="1:27" s="106" customFormat="1" ht="94.5">
      <c r="A304" s="36" t="s">
        <v>1057</v>
      </c>
      <c r="B304" s="36" t="s">
        <v>875</v>
      </c>
      <c r="C304" s="36" t="s">
        <v>876</v>
      </c>
      <c r="D304" s="36">
        <v>4521102</v>
      </c>
      <c r="E304" s="36" t="s">
        <v>473</v>
      </c>
      <c r="F304" s="66">
        <v>384</v>
      </c>
      <c r="G304" s="36" t="s">
        <v>306</v>
      </c>
      <c r="H304" s="36">
        <v>5000</v>
      </c>
      <c r="I304" s="36" t="s">
        <v>474</v>
      </c>
      <c r="J304" s="36" t="s">
        <v>475</v>
      </c>
      <c r="K304" s="107">
        <v>41487</v>
      </c>
      <c r="L304" s="107">
        <v>41518</v>
      </c>
      <c r="M304" s="107">
        <v>41639</v>
      </c>
      <c r="N304" s="36" t="s">
        <v>45</v>
      </c>
      <c r="O304" s="36" t="s">
        <v>46</v>
      </c>
      <c r="P304" s="79">
        <v>5000</v>
      </c>
      <c r="Q304" s="79">
        <v>0</v>
      </c>
      <c r="R304" s="79">
        <f>P304-Q304</f>
        <v>5000</v>
      </c>
      <c r="S304" s="79">
        <f>R304/1.18</f>
        <v>4237.28813559322</v>
      </c>
      <c r="T304" s="79">
        <v>0</v>
      </c>
      <c r="U304" s="36"/>
      <c r="V304" s="100"/>
      <c r="W304" s="24" t="s">
        <v>620</v>
      </c>
      <c r="X304" s="123"/>
      <c r="Y304" s="123"/>
      <c r="Z304" s="117"/>
      <c r="AA304" s="117"/>
    </row>
    <row r="305" spans="1:23" s="125" customFormat="1" ht="51" customHeight="1">
      <c r="A305" s="36" t="s">
        <v>879</v>
      </c>
      <c r="B305" s="36" t="s">
        <v>880</v>
      </c>
      <c r="C305" s="36" t="s">
        <v>373</v>
      </c>
      <c r="D305" s="36">
        <v>3020310</v>
      </c>
      <c r="E305" s="36" t="s">
        <v>881</v>
      </c>
      <c r="F305" s="66">
        <v>796</v>
      </c>
      <c r="G305" s="36" t="s">
        <v>42</v>
      </c>
      <c r="H305" s="36" t="s">
        <v>694</v>
      </c>
      <c r="I305" s="36">
        <v>54013767</v>
      </c>
      <c r="J305" s="36" t="s">
        <v>55</v>
      </c>
      <c r="K305" s="107">
        <v>41537</v>
      </c>
      <c r="L305" s="107">
        <v>41537</v>
      </c>
      <c r="M305" s="107">
        <v>41557</v>
      </c>
      <c r="N305" s="36" t="s">
        <v>56</v>
      </c>
      <c r="O305" s="36" t="s">
        <v>57</v>
      </c>
      <c r="P305" s="79">
        <v>300</v>
      </c>
      <c r="Q305" s="79">
        <v>0</v>
      </c>
      <c r="R305" s="79">
        <v>300</v>
      </c>
      <c r="S305" s="79">
        <v>254.2</v>
      </c>
      <c r="T305" s="79">
        <v>0</v>
      </c>
      <c r="U305" s="36"/>
      <c r="V305" s="100"/>
      <c r="W305" s="24" t="s">
        <v>620</v>
      </c>
    </row>
    <row r="306" spans="1:23" s="125" customFormat="1" ht="63" customHeight="1">
      <c r="A306" s="36" t="s">
        <v>882</v>
      </c>
      <c r="B306" s="36" t="s">
        <v>50</v>
      </c>
      <c r="C306" s="36" t="s">
        <v>51</v>
      </c>
      <c r="D306" s="36">
        <v>7492000</v>
      </c>
      <c r="E306" s="36" t="s">
        <v>61</v>
      </c>
      <c r="F306" s="66">
        <v>356</v>
      </c>
      <c r="G306" s="36" t="s">
        <v>227</v>
      </c>
      <c r="H306" s="36" t="s">
        <v>883</v>
      </c>
      <c r="I306" s="36">
        <v>54013767</v>
      </c>
      <c r="J306" s="36" t="s">
        <v>55</v>
      </c>
      <c r="K306" s="107">
        <v>41567</v>
      </c>
      <c r="L306" s="107">
        <v>41640</v>
      </c>
      <c r="M306" s="107">
        <v>41973</v>
      </c>
      <c r="N306" s="36" t="s">
        <v>56</v>
      </c>
      <c r="O306" s="36" t="s">
        <v>57</v>
      </c>
      <c r="P306" s="79">
        <v>4488.96</v>
      </c>
      <c r="Q306" s="79">
        <v>0</v>
      </c>
      <c r="R306" s="79">
        <v>0</v>
      </c>
      <c r="S306" s="79">
        <v>0</v>
      </c>
      <c r="T306" s="79">
        <v>4489</v>
      </c>
      <c r="U306" s="36"/>
      <c r="V306" s="100"/>
      <c r="W306" s="24" t="s">
        <v>621</v>
      </c>
    </row>
    <row r="307" spans="1:23" s="125" customFormat="1" ht="53.25" customHeight="1">
      <c r="A307" s="36" t="s">
        <v>884</v>
      </c>
      <c r="B307" s="36" t="s">
        <v>60</v>
      </c>
      <c r="C307" s="36" t="s">
        <v>51</v>
      </c>
      <c r="D307" s="36">
        <v>7492000</v>
      </c>
      <c r="E307" s="36" t="s">
        <v>61</v>
      </c>
      <c r="F307" s="66">
        <v>356</v>
      </c>
      <c r="G307" s="36" t="s">
        <v>227</v>
      </c>
      <c r="H307" s="36" t="s">
        <v>883</v>
      </c>
      <c r="I307" s="36">
        <v>54013767</v>
      </c>
      <c r="J307" s="36" t="s">
        <v>55</v>
      </c>
      <c r="K307" s="107">
        <v>41567</v>
      </c>
      <c r="L307" s="107">
        <v>41640</v>
      </c>
      <c r="M307" s="107">
        <v>41973</v>
      </c>
      <c r="N307" s="36" t="s">
        <v>56</v>
      </c>
      <c r="O307" s="36" t="s">
        <v>57</v>
      </c>
      <c r="P307" s="79">
        <v>4488.96</v>
      </c>
      <c r="Q307" s="79">
        <v>0</v>
      </c>
      <c r="R307" s="79">
        <v>0</v>
      </c>
      <c r="S307" s="79">
        <v>0</v>
      </c>
      <c r="T307" s="79">
        <v>4489</v>
      </c>
      <c r="U307" s="36"/>
      <c r="V307" s="100"/>
      <c r="W307" s="24" t="s">
        <v>621</v>
      </c>
    </row>
    <row r="308" spans="1:23" s="125" customFormat="1" ht="50.25" customHeight="1">
      <c r="A308" s="36" t="s">
        <v>885</v>
      </c>
      <c r="B308" s="36" t="s">
        <v>63</v>
      </c>
      <c r="C308" s="36" t="s">
        <v>51</v>
      </c>
      <c r="D308" s="36">
        <v>7492000</v>
      </c>
      <c r="E308" s="36" t="s">
        <v>61</v>
      </c>
      <c r="F308" s="66">
        <v>356</v>
      </c>
      <c r="G308" s="36" t="s">
        <v>227</v>
      </c>
      <c r="H308" s="36" t="s">
        <v>878</v>
      </c>
      <c r="I308" s="36">
        <v>54013767</v>
      </c>
      <c r="J308" s="36" t="s">
        <v>55</v>
      </c>
      <c r="K308" s="107">
        <v>41567</v>
      </c>
      <c r="L308" s="107">
        <v>41609</v>
      </c>
      <c r="M308" s="107">
        <v>41973</v>
      </c>
      <c r="N308" s="36" t="s">
        <v>56</v>
      </c>
      <c r="O308" s="36" t="s">
        <v>57</v>
      </c>
      <c r="P308" s="79">
        <v>4905.6</v>
      </c>
      <c r="Q308" s="79">
        <v>0</v>
      </c>
      <c r="R308" s="79">
        <v>416.64</v>
      </c>
      <c r="S308" s="79">
        <v>416.64</v>
      </c>
      <c r="T308" s="79">
        <f>P308-R308</f>
        <v>4488.96</v>
      </c>
      <c r="U308" s="36"/>
      <c r="V308" s="100"/>
      <c r="W308" s="24" t="s">
        <v>621</v>
      </c>
    </row>
    <row r="309" spans="1:23" s="125" customFormat="1" ht="51.75" customHeight="1">
      <c r="A309" s="36" t="s">
        <v>886</v>
      </c>
      <c r="B309" s="36" t="s">
        <v>484</v>
      </c>
      <c r="C309" s="36" t="s">
        <v>51</v>
      </c>
      <c r="D309" s="36">
        <v>7492000</v>
      </c>
      <c r="E309" s="36" t="s">
        <v>61</v>
      </c>
      <c r="F309" s="66">
        <v>356</v>
      </c>
      <c r="G309" s="36" t="s">
        <v>227</v>
      </c>
      <c r="H309" s="36" t="s">
        <v>883</v>
      </c>
      <c r="I309" s="36">
        <v>54013767</v>
      </c>
      <c r="J309" s="36" t="s">
        <v>55</v>
      </c>
      <c r="K309" s="107">
        <v>41567</v>
      </c>
      <c r="L309" s="107">
        <v>41640</v>
      </c>
      <c r="M309" s="107">
        <v>41973</v>
      </c>
      <c r="N309" s="36" t="s">
        <v>56</v>
      </c>
      <c r="O309" s="36" t="s">
        <v>57</v>
      </c>
      <c r="P309" s="79">
        <v>4488.96</v>
      </c>
      <c r="Q309" s="79">
        <v>0</v>
      </c>
      <c r="R309" s="79">
        <v>0</v>
      </c>
      <c r="S309" s="79">
        <v>0</v>
      </c>
      <c r="T309" s="79">
        <v>4489</v>
      </c>
      <c r="U309" s="36"/>
      <c r="V309" s="100"/>
      <c r="W309" s="24" t="s">
        <v>621</v>
      </c>
    </row>
    <row r="310" spans="1:23" s="125" customFormat="1" ht="51.75" customHeight="1">
      <c r="A310" s="36" t="s">
        <v>887</v>
      </c>
      <c r="B310" s="36" t="s">
        <v>888</v>
      </c>
      <c r="C310" s="36" t="s">
        <v>51</v>
      </c>
      <c r="D310" s="36">
        <v>7492000</v>
      </c>
      <c r="E310" s="36" t="s">
        <v>61</v>
      </c>
      <c r="F310" s="66">
        <v>356</v>
      </c>
      <c r="G310" s="36" t="s">
        <v>227</v>
      </c>
      <c r="H310" s="36" t="s">
        <v>883</v>
      </c>
      <c r="I310" s="36">
        <v>54013767</v>
      </c>
      <c r="J310" s="36" t="s">
        <v>55</v>
      </c>
      <c r="K310" s="107">
        <v>41567</v>
      </c>
      <c r="L310" s="107">
        <v>41640</v>
      </c>
      <c r="M310" s="107">
        <v>41973</v>
      </c>
      <c r="N310" s="36" t="s">
        <v>56</v>
      </c>
      <c r="O310" s="36" t="s">
        <v>57</v>
      </c>
      <c r="P310" s="79">
        <v>2244.48</v>
      </c>
      <c r="Q310" s="79">
        <v>0</v>
      </c>
      <c r="R310" s="79">
        <v>0</v>
      </c>
      <c r="S310" s="79">
        <v>0</v>
      </c>
      <c r="T310" s="79">
        <v>2244.48</v>
      </c>
      <c r="U310" s="36"/>
      <c r="V310" s="100"/>
      <c r="W310" s="24" t="s">
        <v>621</v>
      </c>
    </row>
    <row r="311" spans="1:24" s="7" customFormat="1" ht="102" customHeight="1">
      <c r="A311" s="36" t="s">
        <v>1130</v>
      </c>
      <c r="B311" s="36" t="s">
        <v>889</v>
      </c>
      <c r="C311" s="36" t="s">
        <v>235</v>
      </c>
      <c r="D311" s="36">
        <v>7260090</v>
      </c>
      <c r="E311" s="36" t="s">
        <v>890</v>
      </c>
      <c r="F311" s="66">
        <v>796</v>
      </c>
      <c r="G311" s="36" t="s">
        <v>108</v>
      </c>
      <c r="H311" s="36" t="s">
        <v>891</v>
      </c>
      <c r="I311" s="36" t="s">
        <v>110</v>
      </c>
      <c r="J311" s="36" t="s">
        <v>111</v>
      </c>
      <c r="K311" s="107">
        <v>41548</v>
      </c>
      <c r="L311" s="107">
        <v>41640</v>
      </c>
      <c r="M311" s="107">
        <v>42004</v>
      </c>
      <c r="N311" s="36" t="s">
        <v>56</v>
      </c>
      <c r="O311" s="36" t="s">
        <v>57</v>
      </c>
      <c r="P311" s="79">
        <f>2313.3-7</f>
        <v>2306.3</v>
      </c>
      <c r="Q311" s="79">
        <v>0</v>
      </c>
      <c r="R311" s="79">
        <v>0</v>
      </c>
      <c r="S311" s="79">
        <v>0</v>
      </c>
      <c r="T311" s="79">
        <f>2313.3-7</f>
        <v>2306.3</v>
      </c>
      <c r="U311" s="36"/>
      <c r="V311" s="100"/>
      <c r="W311" s="24" t="s">
        <v>621</v>
      </c>
      <c r="X311" s="126"/>
    </row>
    <row r="312" spans="1:23" s="105" customFormat="1" ht="47.25">
      <c r="A312" s="36" t="s">
        <v>1131</v>
      </c>
      <c r="B312" s="36" t="s">
        <v>892</v>
      </c>
      <c r="C312" s="36" t="s">
        <v>893</v>
      </c>
      <c r="D312" s="36">
        <v>6420050</v>
      </c>
      <c r="E312" s="36" t="s">
        <v>890</v>
      </c>
      <c r="F312" s="66">
        <v>796</v>
      </c>
      <c r="G312" s="36" t="s">
        <v>42</v>
      </c>
      <c r="H312" s="36">
        <v>1</v>
      </c>
      <c r="I312" s="36">
        <v>98227557000</v>
      </c>
      <c r="J312" s="36" t="s">
        <v>894</v>
      </c>
      <c r="K312" s="107">
        <v>41518</v>
      </c>
      <c r="L312" s="107">
        <v>41518</v>
      </c>
      <c r="M312" s="107">
        <v>41609</v>
      </c>
      <c r="N312" s="36" t="s">
        <v>45</v>
      </c>
      <c r="O312" s="36" t="s">
        <v>46</v>
      </c>
      <c r="P312" s="79">
        <v>117</v>
      </c>
      <c r="Q312" s="79">
        <v>0</v>
      </c>
      <c r="R312" s="79">
        <f>S312*1.18</f>
        <v>116.82</v>
      </c>
      <c r="S312" s="79">
        <v>99</v>
      </c>
      <c r="T312" s="79">
        <v>0</v>
      </c>
      <c r="U312" s="36"/>
      <c r="V312" s="100"/>
      <c r="W312" s="24" t="s">
        <v>620</v>
      </c>
    </row>
    <row r="313" spans="1:23" s="7" customFormat="1" ht="90" customHeight="1">
      <c r="A313" s="36" t="s">
        <v>895</v>
      </c>
      <c r="B313" s="36" t="s">
        <v>529</v>
      </c>
      <c r="C313" s="36" t="s">
        <v>235</v>
      </c>
      <c r="D313" s="36">
        <v>7244010</v>
      </c>
      <c r="E313" s="36" t="s">
        <v>236</v>
      </c>
      <c r="F313" s="66">
        <v>539</v>
      </c>
      <c r="G313" s="36" t="s">
        <v>239</v>
      </c>
      <c r="H313" s="36" t="s">
        <v>109</v>
      </c>
      <c r="I313" s="36">
        <v>5401376000</v>
      </c>
      <c r="J313" s="36" t="s">
        <v>93</v>
      </c>
      <c r="K313" s="107">
        <v>41506</v>
      </c>
      <c r="L313" s="107">
        <v>41506</v>
      </c>
      <c r="M313" s="107">
        <v>41541</v>
      </c>
      <c r="N313" s="36" t="s">
        <v>45</v>
      </c>
      <c r="O313" s="36" t="s">
        <v>46</v>
      </c>
      <c r="P313" s="79">
        <v>360</v>
      </c>
      <c r="Q313" s="79">
        <v>0</v>
      </c>
      <c r="R313" s="79">
        <v>360</v>
      </c>
      <c r="S313" s="79">
        <v>360</v>
      </c>
      <c r="T313" s="79">
        <v>0</v>
      </c>
      <c r="U313" s="36"/>
      <c r="V313" s="100"/>
      <c r="W313" s="24" t="s">
        <v>620</v>
      </c>
    </row>
    <row r="314" spans="1:23" s="7" customFormat="1" ht="63">
      <c r="A314" s="36" t="s">
        <v>896</v>
      </c>
      <c r="B314" s="36" t="s">
        <v>897</v>
      </c>
      <c r="C314" s="36" t="s">
        <v>852</v>
      </c>
      <c r="D314" s="36">
        <v>7421025</v>
      </c>
      <c r="E314" s="36" t="s">
        <v>541</v>
      </c>
      <c r="F314" s="66">
        <v>384</v>
      </c>
      <c r="G314" s="36" t="s">
        <v>542</v>
      </c>
      <c r="H314" s="36">
        <v>462.5</v>
      </c>
      <c r="I314" s="36">
        <v>5401376000</v>
      </c>
      <c r="J314" s="36" t="s">
        <v>543</v>
      </c>
      <c r="K314" s="107">
        <v>41518</v>
      </c>
      <c r="L314" s="107">
        <v>41518</v>
      </c>
      <c r="M314" s="107">
        <v>41548</v>
      </c>
      <c r="N314" s="36" t="s">
        <v>45</v>
      </c>
      <c r="O314" s="36" t="s">
        <v>46</v>
      </c>
      <c r="P314" s="79">
        <v>462.5</v>
      </c>
      <c r="Q314" s="79">
        <v>0</v>
      </c>
      <c r="R314" s="79">
        <v>462.5</v>
      </c>
      <c r="S314" s="79">
        <f>R314/1.18</f>
        <v>391.94915254237293</v>
      </c>
      <c r="T314" s="79">
        <v>0</v>
      </c>
      <c r="U314" s="36"/>
      <c r="V314" s="100"/>
      <c r="W314" s="24" t="s">
        <v>620</v>
      </c>
    </row>
    <row r="315" spans="1:23" s="7" customFormat="1" ht="94.5">
      <c r="A315" s="36" t="s">
        <v>898</v>
      </c>
      <c r="B315" s="36" t="s">
        <v>899</v>
      </c>
      <c r="C315" s="36" t="s">
        <v>852</v>
      </c>
      <c r="D315" s="36">
        <v>7421025</v>
      </c>
      <c r="E315" s="36" t="s">
        <v>541</v>
      </c>
      <c r="F315" s="66">
        <v>384</v>
      </c>
      <c r="G315" s="36" t="s">
        <v>542</v>
      </c>
      <c r="H315" s="36">
        <v>9950</v>
      </c>
      <c r="I315" s="36">
        <v>5401376000</v>
      </c>
      <c r="J315" s="36" t="s">
        <v>543</v>
      </c>
      <c r="K315" s="107">
        <v>41548</v>
      </c>
      <c r="L315" s="107">
        <v>41579</v>
      </c>
      <c r="M315" s="107">
        <v>41974</v>
      </c>
      <c r="N315" s="36" t="s">
        <v>56</v>
      </c>
      <c r="O315" s="36" t="s">
        <v>57</v>
      </c>
      <c r="P315" s="79">
        <v>29500</v>
      </c>
      <c r="Q315" s="79">
        <v>0</v>
      </c>
      <c r="R315" s="79">
        <v>8850</v>
      </c>
      <c r="S315" s="79">
        <f>R315/1.18</f>
        <v>7500</v>
      </c>
      <c r="T315" s="79">
        <f>P315-R315</f>
        <v>20650</v>
      </c>
      <c r="U315" s="36"/>
      <c r="V315" s="100"/>
      <c r="W315" s="24" t="s">
        <v>621</v>
      </c>
    </row>
    <row r="316" spans="1:70" s="7" customFormat="1" ht="84.75" customHeight="1">
      <c r="A316" s="36" t="s">
        <v>1132</v>
      </c>
      <c r="B316" s="36" t="s">
        <v>900</v>
      </c>
      <c r="C316" s="36" t="s">
        <v>852</v>
      </c>
      <c r="D316" s="36">
        <v>7421025</v>
      </c>
      <c r="E316" s="36" t="s">
        <v>901</v>
      </c>
      <c r="F316" s="66">
        <v>384</v>
      </c>
      <c r="G316" s="36" t="s">
        <v>542</v>
      </c>
      <c r="H316" s="36">
        <v>200</v>
      </c>
      <c r="I316" s="36">
        <v>54014376000</v>
      </c>
      <c r="J316" s="36" t="s">
        <v>543</v>
      </c>
      <c r="K316" s="107">
        <v>41518</v>
      </c>
      <c r="L316" s="107">
        <v>41518</v>
      </c>
      <c r="M316" s="107">
        <v>41579</v>
      </c>
      <c r="N316" s="36" t="s">
        <v>45</v>
      </c>
      <c r="O316" s="36" t="s">
        <v>46</v>
      </c>
      <c r="P316" s="79">
        <v>350</v>
      </c>
      <c r="Q316" s="79">
        <v>0</v>
      </c>
      <c r="R316" s="79">
        <v>350</v>
      </c>
      <c r="S316" s="79">
        <v>350</v>
      </c>
      <c r="T316" s="79">
        <v>0</v>
      </c>
      <c r="U316" s="36"/>
      <c r="V316" s="100"/>
      <c r="W316" s="24" t="s">
        <v>620</v>
      </c>
      <c r="X316" s="106"/>
      <c r="Y316" s="106"/>
      <c r="Z316" s="106"/>
      <c r="AA316" s="106"/>
      <c r="AB316" s="106"/>
      <c r="AC316" s="106"/>
      <c r="AD316" s="106"/>
      <c r="AE316" s="106"/>
      <c r="AF316" s="106"/>
      <c r="AG316" s="106"/>
      <c r="AH316" s="106"/>
      <c r="AI316" s="106"/>
      <c r="AJ316" s="106"/>
      <c r="AK316" s="106"/>
      <c r="AL316" s="106"/>
      <c r="AM316" s="106"/>
      <c r="AN316" s="106"/>
      <c r="AO316" s="106"/>
      <c r="AP316" s="106"/>
      <c r="AQ316" s="106"/>
      <c r="AR316" s="106"/>
      <c r="AS316" s="106"/>
      <c r="AT316" s="106"/>
      <c r="AU316" s="106"/>
      <c r="AV316" s="106"/>
      <c r="AW316" s="106"/>
      <c r="AX316" s="106"/>
      <c r="AY316" s="106"/>
      <c r="AZ316" s="106"/>
      <c r="BA316" s="106"/>
      <c r="BB316" s="106"/>
      <c r="BC316" s="106"/>
      <c r="BD316" s="106"/>
      <c r="BE316" s="106"/>
      <c r="BF316" s="106"/>
      <c r="BG316" s="106"/>
      <c r="BH316" s="106"/>
      <c r="BI316" s="106"/>
      <c r="BJ316" s="106"/>
      <c r="BK316" s="106"/>
      <c r="BL316" s="106"/>
      <c r="BM316" s="106"/>
      <c r="BN316" s="106"/>
      <c r="BO316" s="106"/>
      <c r="BP316" s="106"/>
      <c r="BQ316" s="106"/>
      <c r="BR316" s="106"/>
    </row>
    <row r="317" spans="1:70" s="7" customFormat="1" ht="83.25" customHeight="1">
      <c r="A317" s="36" t="s">
        <v>1133</v>
      </c>
      <c r="B317" s="36" t="s">
        <v>902</v>
      </c>
      <c r="C317" s="36" t="s">
        <v>852</v>
      </c>
      <c r="D317" s="36">
        <v>7421025</v>
      </c>
      <c r="E317" s="36" t="s">
        <v>901</v>
      </c>
      <c r="F317" s="66">
        <v>384</v>
      </c>
      <c r="G317" s="36" t="s">
        <v>542</v>
      </c>
      <c r="H317" s="36">
        <v>200</v>
      </c>
      <c r="I317" s="36">
        <v>5401376000</v>
      </c>
      <c r="J317" s="36" t="s">
        <v>543</v>
      </c>
      <c r="K317" s="107">
        <v>41518</v>
      </c>
      <c r="L317" s="107">
        <v>41518</v>
      </c>
      <c r="M317" s="107">
        <v>41579</v>
      </c>
      <c r="N317" s="36" t="s">
        <v>45</v>
      </c>
      <c r="O317" s="36" t="s">
        <v>46</v>
      </c>
      <c r="P317" s="79">
        <v>625</v>
      </c>
      <c r="Q317" s="79">
        <v>0</v>
      </c>
      <c r="R317" s="79">
        <v>625</v>
      </c>
      <c r="S317" s="79">
        <v>625</v>
      </c>
      <c r="T317" s="79">
        <v>0</v>
      </c>
      <c r="U317" s="36"/>
      <c r="V317" s="100"/>
      <c r="W317" s="24" t="s">
        <v>620</v>
      </c>
      <c r="X317" s="106"/>
      <c r="Y317" s="106"/>
      <c r="Z317" s="106"/>
      <c r="AA317" s="106"/>
      <c r="AB317" s="106"/>
      <c r="AC317" s="106"/>
      <c r="AD317" s="106"/>
      <c r="AE317" s="106"/>
      <c r="AF317" s="106"/>
      <c r="AG317" s="106"/>
      <c r="AH317" s="106"/>
      <c r="AI317" s="106"/>
      <c r="AJ317" s="106"/>
      <c r="AK317" s="106"/>
      <c r="AL317" s="106"/>
      <c r="AM317" s="106"/>
      <c r="AN317" s="106"/>
      <c r="AO317" s="106"/>
      <c r="AP317" s="106"/>
      <c r="AQ317" s="106"/>
      <c r="AR317" s="106"/>
      <c r="AS317" s="106"/>
      <c r="AT317" s="106"/>
      <c r="AU317" s="106"/>
      <c r="AV317" s="106"/>
      <c r="AW317" s="106"/>
      <c r="AX317" s="106"/>
      <c r="AY317" s="106"/>
      <c r="AZ317" s="106"/>
      <c r="BA317" s="106"/>
      <c r="BB317" s="106"/>
      <c r="BC317" s="106"/>
      <c r="BD317" s="106"/>
      <c r="BE317" s="106"/>
      <c r="BF317" s="106"/>
      <c r="BG317" s="106"/>
      <c r="BH317" s="106"/>
      <c r="BI317" s="106"/>
      <c r="BJ317" s="106"/>
      <c r="BK317" s="106"/>
      <c r="BL317" s="106"/>
      <c r="BM317" s="106"/>
      <c r="BN317" s="106"/>
      <c r="BO317" s="106"/>
      <c r="BP317" s="106"/>
      <c r="BQ317" s="106"/>
      <c r="BR317" s="106"/>
    </row>
    <row r="318" spans="1:23" s="7" customFormat="1" ht="63" customHeight="1">
      <c r="A318" s="36" t="s">
        <v>903</v>
      </c>
      <c r="B318" s="36" t="s">
        <v>904</v>
      </c>
      <c r="C318" s="36" t="s">
        <v>905</v>
      </c>
      <c r="D318" s="36">
        <v>2232000</v>
      </c>
      <c r="E318" s="36" t="s">
        <v>906</v>
      </c>
      <c r="F318" s="66">
        <v>384</v>
      </c>
      <c r="G318" s="36" t="s">
        <v>542</v>
      </c>
      <c r="H318" s="36">
        <v>123.16</v>
      </c>
      <c r="I318" s="36">
        <v>5401376000</v>
      </c>
      <c r="J318" s="36" t="s">
        <v>543</v>
      </c>
      <c r="K318" s="107">
        <v>41487</v>
      </c>
      <c r="L318" s="107">
        <v>41518</v>
      </c>
      <c r="M318" s="107">
        <v>41609</v>
      </c>
      <c r="N318" s="36" t="s">
        <v>56</v>
      </c>
      <c r="O318" s="36" t="s">
        <v>57</v>
      </c>
      <c r="P318" s="79">
        <v>254.5</v>
      </c>
      <c r="Q318" s="79">
        <v>0</v>
      </c>
      <c r="R318" s="79">
        <v>245.5</v>
      </c>
      <c r="S318" s="79">
        <f>R318/1.18</f>
        <v>208.05084745762713</v>
      </c>
      <c r="T318" s="79">
        <v>0</v>
      </c>
      <c r="U318" s="36"/>
      <c r="V318" s="100"/>
      <c r="W318" s="24" t="s">
        <v>620</v>
      </c>
    </row>
    <row r="319" spans="1:23" s="7" customFormat="1" ht="94.5" customHeight="1">
      <c r="A319" s="36" t="s">
        <v>907</v>
      </c>
      <c r="B319" s="36" t="s">
        <v>908</v>
      </c>
      <c r="C319" s="36" t="s">
        <v>909</v>
      </c>
      <c r="D319" s="36">
        <v>7412040</v>
      </c>
      <c r="E319" s="36" t="s">
        <v>910</v>
      </c>
      <c r="F319" s="66">
        <v>539</v>
      </c>
      <c r="G319" s="36" t="s">
        <v>118</v>
      </c>
      <c r="H319" s="36">
        <v>200</v>
      </c>
      <c r="I319" s="36" t="s">
        <v>200</v>
      </c>
      <c r="J319" s="36" t="s">
        <v>911</v>
      </c>
      <c r="K319" s="107">
        <v>41456</v>
      </c>
      <c r="L319" s="107">
        <v>41579</v>
      </c>
      <c r="M319" s="107">
        <v>41730</v>
      </c>
      <c r="N319" s="36" t="s">
        <v>912</v>
      </c>
      <c r="O319" s="36" t="s">
        <v>57</v>
      </c>
      <c r="P319" s="79">
        <v>2950</v>
      </c>
      <c r="Q319" s="79">
        <v>0</v>
      </c>
      <c r="R319" s="79">
        <v>2212.5</v>
      </c>
      <c r="S319" s="79">
        <v>1875</v>
      </c>
      <c r="T319" s="79">
        <v>737.5</v>
      </c>
      <c r="U319" s="36"/>
      <c r="V319" s="95" t="s">
        <v>47</v>
      </c>
      <c r="W319" s="24" t="s">
        <v>620</v>
      </c>
    </row>
    <row r="320" spans="1:23" s="106" customFormat="1" ht="141.75">
      <c r="A320" s="36" t="s">
        <v>913</v>
      </c>
      <c r="B320" s="36" t="s">
        <v>914</v>
      </c>
      <c r="C320" s="36" t="s">
        <v>190</v>
      </c>
      <c r="D320" s="36">
        <v>6411020</v>
      </c>
      <c r="E320" s="36" t="s">
        <v>915</v>
      </c>
      <c r="F320" s="66">
        <v>796</v>
      </c>
      <c r="G320" s="36" t="s">
        <v>192</v>
      </c>
      <c r="H320" s="36" t="s">
        <v>193</v>
      </c>
      <c r="I320" s="36" t="s">
        <v>194</v>
      </c>
      <c r="J320" s="36" t="s">
        <v>916</v>
      </c>
      <c r="K320" s="107">
        <v>41456</v>
      </c>
      <c r="L320" s="107">
        <v>41456</v>
      </c>
      <c r="M320" s="107">
        <v>41518</v>
      </c>
      <c r="N320" s="36" t="s">
        <v>45</v>
      </c>
      <c r="O320" s="36" t="s">
        <v>46</v>
      </c>
      <c r="P320" s="79">
        <v>135.1</v>
      </c>
      <c r="Q320" s="79">
        <v>0</v>
      </c>
      <c r="R320" s="79">
        <v>135.1</v>
      </c>
      <c r="S320" s="79">
        <f>R320</f>
        <v>135.1</v>
      </c>
      <c r="T320" s="79">
        <v>0</v>
      </c>
      <c r="U320" s="36"/>
      <c r="V320" s="95"/>
      <c r="W320" s="24" t="s">
        <v>620</v>
      </c>
    </row>
    <row r="321" spans="1:23" s="106" customFormat="1" ht="141.75">
      <c r="A321" s="36" t="s">
        <v>917</v>
      </c>
      <c r="B321" s="36" t="s">
        <v>914</v>
      </c>
      <c r="C321" s="36" t="s">
        <v>190</v>
      </c>
      <c r="D321" s="36">
        <v>6411020</v>
      </c>
      <c r="E321" s="36" t="s">
        <v>915</v>
      </c>
      <c r="F321" s="66">
        <v>796</v>
      </c>
      <c r="G321" s="36" t="s">
        <v>192</v>
      </c>
      <c r="H321" s="36" t="s">
        <v>193</v>
      </c>
      <c r="I321" s="36" t="s">
        <v>194</v>
      </c>
      <c r="J321" s="36" t="s">
        <v>916</v>
      </c>
      <c r="K321" s="107">
        <v>41548</v>
      </c>
      <c r="L321" s="107">
        <v>41548</v>
      </c>
      <c r="M321" s="107">
        <v>41609</v>
      </c>
      <c r="N321" s="36" t="s">
        <v>45</v>
      </c>
      <c r="O321" s="36" t="s">
        <v>46</v>
      </c>
      <c r="P321" s="79">
        <v>135.1</v>
      </c>
      <c r="Q321" s="79">
        <v>0</v>
      </c>
      <c r="R321" s="79">
        <v>135.1</v>
      </c>
      <c r="S321" s="79">
        <f>R321</f>
        <v>135.1</v>
      </c>
      <c r="T321" s="79">
        <v>0</v>
      </c>
      <c r="U321" s="36"/>
      <c r="V321" s="95"/>
      <c r="W321" s="24" t="s">
        <v>621</v>
      </c>
    </row>
    <row r="322" spans="1:23" s="7" customFormat="1" ht="94.5">
      <c r="A322" s="36" t="s">
        <v>1134</v>
      </c>
      <c r="B322" s="36" t="s">
        <v>918</v>
      </c>
      <c r="C322" s="36" t="s">
        <v>198</v>
      </c>
      <c r="D322" s="36">
        <v>7411040</v>
      </c>
      <c r="E322" s="36" t="s">
        <v>919</v>
      </c>
      <c r="F322" s="66">
        <v>796</v>
      </c>
      <c r="G322" s="36" t="s">
        <v>192</v>
      </c>
      <c r="H322" s="36">
        <v>1</v>
      </c>
      <c r="I322" s="36">
        <v>5401376000</v>
      </c>
      <c r="J322" s="36" t="s">
        <v>93</v>
      </c>
      <c r="K322" s="107">
        <v>41518</v>
      </c>
      <c r="L322" s="107">
        <v>41518</v>
      </c>
      <c r="M322" s="107">
        <v>41791</v>
      </c>
      <c r="N322" s="36" t="s">
        <v>56</v>
      </c>
      <c r="O322" s="36" t="s">
        <v>57</v>
      </c>
      <c r="P322" s="79">
        <f>1780*1.18</f>
        <v>2100.4</v>
      </c>
      <c r="Q322" s="79">
        <v>0</v>
      </c>
      <c r="R322" s="79">
        <f>1780*1.18</f>
        <v>2100.4</v>
      </c>
      <c r="S322" s="79">
        <v>1780</v>
      </c>
      <c r="T322" s="79">
        <v>0</v>
      </c>
      <c r="U322" s="36"/>
      <c r="V322" s="95"/>
      <c r="W322" s="24" t="s">
        <v>620</v>
      </c>
    </row>
    <row r="323" spans="1:23" s="104" customFormat="1" ht="78.75" customHeight="1">
      <c r="A323" s="36" t="s">
        <v>920</v>
      </c>
      <c r="B323" s="36" t="s">
        <v>696</v>
      </c>
      <c r="C323" s="36">
        <v>63.12</v>
      </c>
      <c r="D323" s="36">
        <v>6312000</v>
      </c>
      <c r="E323" s="36" t="s">
        <v>697</v>
      </c>
      <c r="F323" s="66">
        <v>796</v>
      </c>
      <c r="G323" s="36" t="s">
        <v>192</v>
      </c>
      <c r="H323" s="36" t="s">
        <v>109</v>
      </c>
      <c r="I323" s="36">
        <v>5401376000</v>
      </c>
      <c r="J323" s="36" t="s">
        <v>475</v>
      </c>
      <c r="K323" s="107">
        <v>41518</v>
      </c>
      <c r="L323" s="107">
        <v>41518</v>
      </c>
      <c r="M323" s="107">
        <v>41883</v>
      </c>
      <c r="N323" s="36" t="s">
        <v>45</v>
      </c>
      <c r="O323" s="36" t="s">
        <v>46</v>
      </c>
      <c r="P323" s="79">
        <f>70*12</f>
        <v>840</v>
      </c>
      <c r="Q323" s="79">
        <v>0</v>
      </c>
      <c r="R323" s="79">
        <f>70*3</f>
        <v>210</v>
      </c>
      <c r="S323" s="79">
        <f>R323/1.18</f>
        <v>177.96610169491527</v>
      </c>
      <c r="T323" s="79">
        <f>P323-R323</f>
        <v>630</v>
      </c>
      <c r="U323" s="36"/>
      <c r="V323" s="95"/>
      <c r="W323" s="24" t="s">
        <v>620</v>
      </c>
    </row>
    <row r="324" spans="1:23" s="125" customFormat="1" ht="53.25" customHeight="1">
      <c r="A324" s="36" t="s">
        <v>1135</v>
      </c>
      <c r="B324" s="36" t="s">
        <v>351</v>
      </c>
      <c r="C324" s="36" t="s">
        <v>352</v>
      </c>
      <c r="D324" s="36">
        <v>4110000</v>
      </c>
      <c r="E324" s="36" t="s">
        <v>921</v>
      </c>
      <c r="F324" s="66">
        <v>114</v>
      </c>
      <c r="G324" s="36" t="s">
        <v>354</v>
      </c>
      <c r="H324" s="36">
        <v>6.67</v>
      </c>
      <c r="I324" s="36">
        <v>5401376000</v>
      </c>
      <c r="J324" s="36" t="s">
        <v>340</v>
      </c>
      <c r="K324" s="107">
        <v>41456</v>
      </c>
      <c r="L324" s="107">
        <v>41456</v>
      </c>
      <c r="M324" s="107">
        <v>41609</v>
      </c>
      <c r="N324" s="36" t="s">
        <v>45</v>
      </c>
      <c r="O324" s="36" t="s">
        <v>46</v>
      </c>
      <c r="P324" s="79">
        <v>400.2</v>
      </c>
      <c r="Q324" s="79">
        <v>0</v>
      </c>
      <c r="R324" s="79">
        <v>400.2</v>
      </c>
      <c r="S324" s="79">
        <f>R324/1.18</f>
        <v>339.1525423728814</v>
      </c>
      <c r="T324" s="79">
        <v>0</v>
      </c>
      <c r="U324" s="36"/>
      <c r="V324" s="95"/>
      <c r="W324" s="24" t="s">
        <v>620</v>
      </c>
    </row>
    <row r="325" spans="1:23" s="127" customFormat="1" ht="59.25" customHeight="1">
      <c r="A325" s="36" t="s">
        <v>1136</v>
      </c>
      <c r="B325" s="36" t="s">
        <v>922</v>
      </c>
      <c r="C325" s="36" t="s">
        <v>337</v>
      </c>
      <c r="D325" s="36">
        <v>9460000</v>
      </c>
      <c r="E325" s="36" t="s">
        <v>923</v>
      </c>
      <c r="F325" s="66">
        <v>384</v>
      </c>
      <c r="G325" s="36" t="s">
        <v>339</v>
      </c>
      <c r="H325" s="36">
        <v>372</v>
      </c>
      <c r="I325" s="36">
        <v>5401376000</v>
      </c>
      <c r="J325" s="36" t="s">
        <v>340</v>
      </c>
      <c r="K325" s="107">
        <v>41548</v>
      </c>
      <c r="L325" s="107">
        <v>41548</v>
      </c>
      <c r="M325" s="107">
        <v>41609</v>
      </c>
      <c r="N325" s="36" t="s">
        <v>45</v>
      </c>
      <c r="O325" s="36" t="s">
        <v>46</v>
      </c>
      <c r="P325" s="79">
        <f>316*1.18</f>
        <v>372.88</v>
      </c>
      <c r="Q325" s="79">
        <v>0</v>
      </c>
      <c r="R325" s="79">
        <f>P325</f>
        <v>372.88</v>
      </c>
      <c r="S325" s="79">
        <f>R325/1.18</f>
        <v>316</v>
      </c>
      <c r="T325" s="79">
        <v>0</v>
      </c>
      <c r="U325" s="36"/>
      <c r="V325" s="95"/>
      <c r="W325" s="24" t="s">
        <v>621</v>
      </c>
    </row>
    <row r="326" spans="1:23" s="127" customFormat="1" ht="45.75" customHeight="1">
      <c r="A326" s="36" t="s">
        <v>1137</v>
      </c>
      <c r="B326" s="36" t="s">
        <v>922</v>
      </c>
      <c r="C326" s="36" t="s">
        <v>337</v>
      </c>
      <c r="D326" s="36">
        <v>9460000</v>
      </c>
      <c r="E326" s="36" t="s">
        <v>924</v>
      </c>
      <c r="F326" s="66">
        <v>384</v>
      </c>
      <c r="G326" s="36" t="s">
        <v>339</v>
      </c>
      <c r="H326" s="36">
        <v>384.1</v>
      </c>
      <c r="I326" s="36">
        <v>5401376000</v>
      </c>
      <c r="J326" s="36" t="s">
        <v>340</v>
      </c>
      <c r="K326" s="107">
        <v>41548</v>
      </c>
      <c r="L326" s="107">
        <v>41548</v>
      </c>
      <c r="M326" s="107">
        <v>41609</v>
      </c>
      <c r="N326" s="36" t="s">
        <v>45</v>
      </c>
      <c r="O326" s="36" t="s">
        <v>46</v>
      </c>
      <c r="P326" s="79">
        <v>384.1</v>
      </c>
      <c r="Q326" s="79">
        <v>0</v>
      </c>
      <c r="R326" s="79">
        <v>384.1</v>
      </c>
      <c r="S326" s="79">
        <f>R326/1.18</f>
        <v>325.5084745762712</v>
      </c>
      <c r="T326" s="79">
        <v>0</v>
      </c>
      <c r="U326" s="36"/>
      <c r="V326" s="95"/>
      <c r="W326" s="24" t="s">
        <v>621</v>
      </c>
    </row>
    <row r="327" spans="1:23" s="127" customFormat="1" ht="44.25" customHeight="1">
      <c r="A327" s="36" t="s">
        <v>1138</v>
      </c>
      <c r="B327" s="36" t="s">
        <v>922</v>
      </c>
      <c r="C327" s="36" t="s">
        <v>337</v>
      </c>
      <c r="D327" s="36">
        <v>9460000</v>
      </c>
      <c r="E327" s="36" t="s">
        <v>925</v>
      </c>
      <c r="F327" s="66">
        <v>384</v>
      </c>
      <c r="G327" s="36" t="s">
        <v>339</v>
      </c>
      <c r="H327" s="36">
        <v>1458.1</v>
      </c>
      <c r="I327" s="36">
        <v>5401376000</v>
      </c>
      <c r="J327" s="36" t="s">
        <v>340</v>
      </c>
      <c r="K327" s="107">
        <v>41548</v>
      </c>
      <c r="L327" s="107">
        <v>41548</v>
      </c>
      <c r="M327" s="107">
        <v>41609</v>
      </c>
      <c r="N327" s="36" t="s">
        <v>45</v>
      </c>
      <c r="O327" s="36" t="s">
        <v>46</v>
      </c>
      <c r="P327" s="79">
        <v>1458.1</v>
      </c>
      <c r="Q327" s="79">
        <v>0</v>
      </c>
      <c r="R327" s="79">
        <v>1458.1</v>
      </c>
      <c r="S327" s="79">
        <f>R327/1.18</f>
        <v>1235.677966101695</v>
      </c>
      <c r="T327" s="79">
        <v>0</v>
      </c>
      <c r="U327" s="36"/>
      <c r="V327" s="95"/>
      <c r="W327" s="24" t="s">
        <v>621</v>
      </c>
    </row>
    <row r="328" spans="1:23" s="127" customFormat="1" ht="52.5" customHeight="1">
      <c r="A328" s="36" t="s">
        <v>1139</v>
      </c>
      <c r="B328" s="36" t="s">
        <v>926</v>
      </c>
      <c r="C328" s="36" t="s">
        <v>343</v>
      </c>
      <c r="D328" s="36">
        <v>9460000</v>
      </c>
      <c r="E328" s="36" t="s">
        <v>927</v>
      </c>
      <c r="F328" s="66">
        <v>384</v>
      </c>
      <c r="G328" s="36" t="s">
        <v>339</v>
      </c>
      <c r="H328" s="36">
        <f>1841.37637*6*1.18</f>
        <v>13036.944699599999</v>
      </c>
      <c r="I328" s="36">
        <v>5401376000</v>
      </c>
      <c r="J328" s="36" t="s">
        <v>340</v>
      </c>
      <c r="K328" s="107">
        <v>41456</v>
      </c>
      <c r="L328" s="107">
        <v>41456</v>
      </c>
      <c r="M328" s="107">
        <v>41609</v>
      </c>
      <c r="N328" s="36" t="s">
        <v>45</v>
      </c>
      <c r="O328" s="36" t="s">
        <v>46</v>
      </c>
      <c r="P328" s="31">
        <f>1841.37637*6*1.18</f>
        <v>13036.944699599999</v>
      </c>
      <c r="Q328" s="79">
        <v>0</v>
      </c>
      <c r="R328" s="79">
        <f>1841.37637*6*1.18</f>
        <v>13036.944699599999</v>
      </c>
      <c r="S328" s="79">
        <f>R328/1.18</f>
        <v>11048.25822</v>
      </c>
      <c r="T328" s="79">
        <v>0</v>
      </c>
      <c r="U328" s="36"/>
      <c r="V328" s="95"/>
      <c r="W328" s="24" t="s">
        <v>620</v>
      </c>
    </row>
    <row r="329" spans="1:23" s="125" customFormat="1" ht="68.25" customHeight="1">
      <c r="A329" s="36" t="s">
        <v>1140</v>
      </c>
      <c r="B329" s="36" t="s">
        <v>928</v>
      </c>
      <c r="C329" s="36" t="s">
        <v>929</v>
      </c>
      <c r="D329" s="36">
        <v>9460001</v>
      </c>
      <c r="E329" s="36" t="s">
        <v>930</v>
      </c>
      <c r="F329" s="66">
        <v>384</v>
      </c>
      <c r="G329" s="36" t="s">
        <v>339</v>
      </c>
      <c r="H329" s="36">
        <v>1421.7</v>
      </c>
      <c r="I329" s="36">
        <v>5401376000</v>
      </c>
      <c r="J329" s="36" t="s">
        <v>340</v>
      </c>
      <c r="K329" s="107">
        <v>41456</v>
      </c>
      <c r="L329" s="107">
        <v>41456</v>
      </c>
      <c r="M329" s="107">
        <v>41609</v>
      </c>
      <c r="N329" s="36" t="s">
        <v>45</v>
      </c>
      <c r="O329" s="36" t="s">
        <v>46</v>
      </c>
      <c r="P329" s="31">
        <v>1421.7</v>
      </c>
      <c r="Q329" s="79">
        <v>0</v>
      </c>
      <c r="R329" s="79">
        <v>1421.7</v>
      </c>
      <c r="S329" s="79">
        <v>1204.8</v>
      </c>
      <c r="T329" s="79">
        <v>0</v>
      </c>
      <c r="U329" s="36"/>
      <c r="V329" s="95"/>
      <c r="W329" s="24" t="s">
        <v>620</v>
      </c>
    </row>
    <row r="330" spans="1:23" s="125" customFormat="1" ht="66" customHeight="1">
      <c r="A330" s="36" t="s">
        <v>1141</v>
      </c>
      <c r="B330" s="36" t="s">
        <v>931</v>
      </c>
      <c r="C330" s="36" t="s">
        <v>337</v>
      </c>
      <c r="D330" s="36">
        <v>9460000</v>
      </c>
      <c r="E330" s="36" t="s">
        <v>932</v>
      </c>
      <c r="F330" s="66">
        <v>384</v>
      </c>
      <c r="G330" s="36" t="s">
        <v>339</v>
      </c>
      <c r="H330" s="36">
        <v>246.3</v>
      </c>
      <c r="I330" s="36">
        <v>5401376000</v>
      </c>
      <c r="J330" s="36" t="s">
        <v>340</v>
      </c>
      <c r="K330" s="107">
        <v>41456</v>
      </c>
      <c r="L330" s="107">
        <v>41456</v>
      </c>
      <c r="M330" s="107">
        <v>41609</v>
      </c>
      <c r="N330" s="36" t="s">
        <v>45</v>
      </c>
      <c r="O330" s="36" t="s">
        <v>46</v>
      </c>
      <c r="P330" s="31">
        <v>290.634</v>
      </c>
      <c r="Q330" s="79">
        <v>0</v>
      </c>
      <c r="R330" s="79">
        <v>290.634</v>
      </c>
      <c r="S330" s="79">
        <v>246.3</v>
      </c>
      <c r="T330" s="79">
        <v>0</v>
      </c>
      <c r="U330" s="36"/>
      <c r="V330" s="95"/>
      <c r="W330" s="24" t="s">
        <v>620</v>
      </c>
    </row>
    <row r="331" spans="1:23" s="125" customFormat="1" ht="63" customHeight="1">
      <c r="A331" s="36" t="s">
        <v>1142</v>
      </c>
      <c r="B331" s="36" t="s">
        <v>933</v>
      </c>
      <c r="C331" s="36" t="s">
        <v>337</v>
      </c>
      <c r="D331" s="36">
        <v>9460000</v>
      </c>
      <c r="E331" s="36" t="s">
        <v>934</v>
      </c>
      <c r="F331" s="66">
        <v>384</v>
      </c>
      <c r="G331" s="36" t="s">
        <v>339</v>
      </c>
      <c r="H331" s="36">
        <v>172.7</v>
      </c>
      <c r="I331" s="36">
        <v>5401376000</v>
      </c>
      <c r="J331" s="36" t="s">
        <v>340</v>
      </c>
      <c r="K331" s="107">
        <v>41456</v>
      </c>
      <c r="L331" s="107">
        <v>41456</v>
      </c>
      <c r="M331" s="107">
        <v>41609</v>
      </c>
      <c r="N331" s="36" t="s">
        <v>45</v>
      </c>
      <c r="O331" s="36" t="s">
        <v>46</v>
      </c>
      <c r="P331" s="31">
        <v>203.786</v>
      </c>
      <c r="Q331" s="79">
        <v>0</v>
      </c>
      <c r="R331" s="79">
        <v>203.786</v>
      </c>
      <c r="S331" s="79">
        <v>172.7</v>
      </c>
      <c r="T331" s="79">
        <v>0</v>
      </c>
      <c r="U331" s="36"/>
      <c r="V331" s="95"/>
      <c r="W331" s="24" t="s">
        <v>620</v>
      </c>
    </row>
    <row r="332" spans="1:23" s="125" customFormat="1" ht="54.75" customHeight="1">
      <c r="A332" s="36" t="s">
        <v>1143</v>
      </c>
      <c r="B332" s="36" t="s">
        <v>935</v>
      </c>
      <c r="C332" s="36" t="s">
        <v>343</v>
      </c>
      <c r="D332" s="36">
        <v>9460000</v>
      </c>
      <c r="E332" s="36" t="s">
        <v>936</v>
      </c>
      <c r="F332" s="66">
        <v>384</v>
      </c>
      <c r="G332" s="36" t="s">
        <v>339</v>
      </c>
      <c r="H332" s="36">
        <v>1770</v>
      </c>
      <c r="I332" s="36">
        <v>5401376000</v>
      </c>
      <c r="J332" s="36" t="s">
        <v>340</v>
      </c>
      <c r="K332" s="107">
        <v>41548</v>
      </c>
      <c r="L332" s="107">
        <v>41548</v>
      </c>
      <c r="M332" s="107">
        <v>41609</v>
      </c>
      <c r="N332" s="36" t="s">
        <v>56</v>
      </c>
      <c r="O332" s="36" t="s">
        <v>57</v>
      </c>
      <c r="P332" s="31">
        <v>1770</v>
      </c>
      <c r="Q332" s="79">
        <v>0</v>
      </c>
      <c r="R332" s="79">
        <f>P332</f>
        <v>1770</v>
      </c>
      <c r="S332" s="79">
        <f>R332/1.18</f>
        <v>1500</v>
      </c>
      <c r="T332" s="79">
        <v>0</v>
      </c>
      <c r="U332" s="36"/>
      <c r="V332" s="95"/>
      <c r="W332" s="24" t="s">
        <v>621</v>
      </c>
    </row>
    <row r="333" spans="1:23" s="125" customFormat="1" ht="45" customHeight="1">
      <c r="A333" s="36" t="s">
        <v>1144</v>
      </c>
      <c r="B333" s="36" t="s">
        <v>937</v>
      </c>
      <c r="C333" s="36" t="s">
        <v>343</v>
      </c>
      <c r="D333" s="36">
        <v>9460000</v>
      </c>
      <c r="E333" s="36" t="s">
        <v>938</v>
      </c>
      <c r="F333" s="66">
        <v>384</v>
      </c>
      <c r="G333" s="36" t="s">
        <v>339</v>
      </c>
      <c r="H333" s="36">
        <v>5900</v>
      </c>
      <c r="I333" s="36">
        <v>5401376000</v>
      </c>
      <c r="J333" s="36" t="s">
        <v>340</v>
      </c>
      <c r="K333" s="107">
        <v>41548</v>
      </c>
      <c r="L333" s="107">
        <v>41548</v>
      </c>
      <c r="M333" s="107">
        <v>41609</v>
      </c>
      <c r="N333" s="36" t="s">
        <v>56</v>
      </c>
      <c r="O333" s="36" t="s">
        <v>57</v>
      </c>
      <c r="P333" s="31">
        <v>5900</v>
      </c>
      <c r="Q333" s="79">
        <v>0</v>
      </c>
      <c r="R333" s="79">
        <f>P333</f>
        <v>5900</v>
      </c>
      <c r="S333" s="79">
        <f>R333/1.18</f>
        <v>5000</v>
      </c>
      <c r="T333" s="79">
        <v>0</v>
      </c>
      <c r="U333" s="36"/>
      <c r="V333" s="95"/>
      <c r="W333" s="24" t="s">
        <v>621</v>
      </c>
    </row>
    <row r="334" spans="1:23" s="125" customFormat="1" ht="46.5" customHeight="1">
      <c r="A334" s="36" t="s">
        <v>1145</v>
      </c>
      <c r="B334" s="36" t="s">
        <v>939</v>
      </c>
      <c r="C334" s="36" t="s">
        <v>844</v>
      </c>
      <c r="D334" s="36">
        <v>7424020</v>
      </c>
      <c r="E334" s="36" t="s">
        <v>940</v>
      </c>
      <c r="F334" s="66">
        <v>796</v>
      </c>
      <c r="G334" s="36" t="s">
        <v>941</v>
      </c>
      <c r="H334" s="36">
        <v>7</v>
      </c>
      <c r="I334" s="36">
        <v>5401376000</v>
      </c>
      <c r="J334" s="36" t="s">
        <v>340</v>
      </c>
      <c r="K334" s="107">
        <v>41518</v>
      </c>
      <c r="L334" s="107">
        <v>41518</v>
      </c>
      <c r="M334" s="107">
        <v>41609</v>
      </c>
      <c r="N334" s="36" t="s">
        <v>45</v>
      </c>
      <c r="O334" s="36" t="s">
        <v>46</v>
      </c>
      <c r="P334" s="31">
        <v>145</v>
      </c>
      <c r="Q334" s="79">
        <v>0</v>
      </c>
      <c r="R334" s="79">
        <f>P334</f>
        <v>145</v>
      </c>
      <c r="S334" s="79">
        <f>R334/1.18</f>
        <v>122.88135593220339</v>
      </c>
      <c r="T334" s="79">
        <v>0</v>
      </c>
      <c r="U334" s="36"/>
      <c r="V334" s="95"/>
      <c r="W334" s="24" t="s">
        <v>620</v>
      </c>
    </row>
    <row r="335" spans="1:23" s="125" customFormat="1" ht="46.5" customHeight="1">
      <c r="A335" s="36" t="s">
        <v>1146</v>
      </c>
      <c r="B335" s="36" t="s">
        <v>942</v>
      </c>
      <c r="C335" s="36" t="s">
        <v>844</v>
      </c>
      <c r="D335" s="36">
        <v>7423060</v>
      </c>
      <c r="E335" s="36" t="s">
        <v>943</v>
      </c>
      <c r="F335" s="66">
        <v>796</v>
      </c>
      <c r="G335" s="36" t="s">
        <v>941</v>
      </c>
      <c r="H335" s="36">
        <v>180</v>
      </c>
      <c r="I335" s="36">
        <v>5401376000</v>
      </c>
      <c r="J335" s="36" t="s">
        <v>340</v>
      </c>
      <c r="K335" s="107">
        <v>41548</v>
      </c>
      <c r="L335" s="107">
        <v>41548</v>
      </c>
      <c r="M335" s="107">
        <v>41609</v>
      </c>
      <c r="N335" s="36" t="s">
        <v>56</v>
      </c>
      <c r="O335" s="36" t="s">
        <v>57</v>
      </c>
      <c r="P335" s="31">
        <v>4715.3</v>
      </c>
      <c r="Q335" s="79">
        <v>0</v>
      </c>
      <c r="R335" s="79">
        <f>P335</f>
        <v>4715.3</v>
      </c>
      <c r="S335" s="79">
        <f>R335/1.18</f>
        <v>3996.0169491525426</v>
      </c>
      <c r="T335" s="79">
        <v>0</v>
      </c>
      <c r="U335" s="36"/>
      <c r="V335" s="95"/>
      <c r="W335" s="24" t="s">
        <v>621</v>
      </c>
    </row>
    <row r="336" spans="1:23" s="125" customFormat="1" ht="48" customHeight="1">
      <c r="A336" s="36" t="s">
        <v>1147</v>
      </c>
      <c r="B336" s="36" t="s">
        <v>944</v>
      </c>
      <c r="C336" s="36" t="s">
        <v>945</v>
      </c>
      <c r="D336" s="36">
        <v>9460000</v>
      </c>
      <c r="E336" s="36" t="s">
        <v>946</v>
      </c>
      <c r="F336" s="66">
        <v>384</v>
      </c>
      <c r="G336" s="36" t="s">
        <v>339</v>
      </c>
      <c r="H336" s="36">
        <v>2006</v>
      </c>
      <c r="I336" s="36">
        <v>5401376000</v>
      </c>
      <c r="J336" s="36" t="s">
        <v>340</v>
      </c>
      <c r="K336" s="107">
        <v>41548</v>
      </c>
      <c r="L336" s="107">
        <v>41548</v>
      </c>
      <c r="M336" s="107">
        <v>41609</v>
      </c>
      <c r="N336" s="36" t="s">
        <v>56</v>
      </c>
      <c r="O336" s="36" t="s">
        <v>57</v>
      </c>
      <c r="P336" s="31">
        <f aca="true" t="shared" si="9" ref="P336:P342">Q336+R336+T336</f>
        <v>2006</v>
      </c>
      <c r="Q336" s="79">
        <v>0</v>
      </c>
      <c r="R336" s="79">
        <v>2006</v>
      </c>
      <c r="S336" s="79">
        <f aca="true" t="shared" si="10" ref="S336:S347">R336/1.18</f>
        <v>1700</v>
      </c>
      <c r="T336" s="79">
        <v>0</v>
      </c>
      <c r="U336" s="36"/>
      <c r="V336" s="95"/>
      <c r="W336" s="24" t="s">
        <v>621</v>
      </c>
    </row>
    <row r="337" spans="1:23" s="125" customFormat="1" ht="63">
      <c r="A337" s="36" t="s">
        <v>1148</v>
      </c>
      <c r="B337" s="36" t="s">
        <v>947</v>
      </c>
      <c r="C337" s="36" t="s">
        <v>343</v>
      </c>
      <c r="D337" s="36">
        <v>9460000</v>
      </c>
      <c r="E337" s="36" t="s">
        <v>948</v>
      </c>
      <c r="F337" s="66">
        <v>384</v>
      </c>
      <c r="G337" s="36" t="s">
        <v>339</v>
      </c>
      <c r="H337" s="36">
        <v>2360</v>
      </c>
      <c r="I337" s="36">
        <v>5401376000</v>
      </c>
      <c r="J337" s="36" t="s">
        <v>340</v>
      </c>
      <c r="K337" s="107">
        <v>41548</v>
      </c>
      <c r="L337" s="107">
        <v>41548</v>
      </c>
      <c r="M337" s="107">
        <v>41609</v>
      </c>
      <c r="N337" s="36" t="s">
        <v>56</v>
      </c>
      <c r="O337" s="36" t="s">
        <v>57</v>
      </c>
      <c r="P337" s="31">
        <f t="shared" si="9"/>
        <v>2360</v>
      </c>
      <c r="Q337" s="79">
        <v>0</v>
      </c>
      <c r="R337" s="79">
        <v>2360</v>
      </c>
      <c r="S337" s="79">
        <f t="shared" si="10"/>
        <v>2000</v>
      </c>
      <c r="T337" s="79">
        <v>0</v>
      </c>
      <c r="U337" s="36"/>
      <c r="V337" s="95"/>
      <c r="W337" s="24" t="s">
        <v>621</v>
      </c>
    </row>
    <row r="338" spans="1:23" s="125" customFormat="1" ht="63">
      <c r="A338" s="36" t="s">
        <v>1149</v>
      </c>
      <c r="B338" s="36" t="s">
        <v>949</v>
      </c>
      <c r="C338" s="36" t="s">
        <v>343</v>
      </c>
      <c r="D338" s="36">
        <v>9460000</v>
      </c>
      <c r="E338" s="36" t="s">
        <v>950</v>
      </c>
      <c r="F338" s="66">
        <v>384</v>
      </c>
      <c r="G338" s="36" t="s">
        <v>339</v>
      </c>
      <c r="H338" s="36">
        <v>1770</v>
      </c>
      <c r="I338" s="36">
        <v>5401376000</v>
      </c>
      <c r="J338" s="36" t="s">
        <v>340</v>
      </c>
      <c r="K338" s="107">
        <v>41548</v>
      </c>
      <c r="L338" s="107">
        <v>41548</v>
      </c>
      <c r="M338" s="107">
        <v>41609</v>
      </c>
      <c r="N338" s="36" t="s">
        <v>56</v>
      </c>
      <c r="O338" s="36" t="s">
        <v>57</v>
      </c>
      <c r="P338" s="31">
        <f t="shared" si="9"/>
        <v>1770</v>
      </c>
      <c r="Q338" s="79">
        <v>0</v>
      </c>
      <c r="R338" s="79">
        <v>1770</v>
      </c>
      <c r="S338" s="79">
        <f t="shared" si="10"/>
        <v>1500</v>
      </c>
      <c r="T338" s="79">
        <v>0</v>
      </c>
      <c r="U338" s="36"/>
      <c r="V338" s="95"/>
      <c r="W338" s="24" t="s">
        <v>621</v>
      </c>
    </row>
    <row r="339" spans="1:23" s="125" customFormat="1" ht="63">
      <c r="A339" s="36" t="s">
        <v>1150</v>
      </c>
      <c r="B339" s="36" t="s">
        <v>951</v>
      </c>
      <c r="C339" s="36" t="s">
        <v>343</v>
      </c>
      <c r="D339" s="36">
        <v>9460000</v>
      </c>
      <c r="E339" s="36" t="s">
        <v>952</v>
      </c>
      <c r="F339" s="66">
        <v>384</v>
      </c>
      <c r="G339" s="36" t="s">
        <v>339</v>
      </c>
      <c r="H339" s="36">
        <v>944</v>
      </c>
      <c r="I339" s="36">
        <v>5401376000</v>
      </c>
      <c r="J339" s="36" t="s">
        <v>340</v>
      </c>
      <c r="K339" s="107">
        <v>41548</v>
      </c>
      <c r="L339" s="107">
        <v>41548</v>
      </c>
      <c r="M339" s="107">
        <v>41609</v>
      </c>
      <c r="N339" s="36" t="s">
        <v>56</v>
      </c>
      <c r="O339" s="36" t="s">
        <v>57</v>
      </c>
      <c r="P339" s="31">
        <f t="shared" si="9"/>
        <v>944</v>
      </c>
      <c r="Q339" s="79">
        <v>0</v>
      </c>
      <c r="R339" s="79">
        <v>944</v>
      </c>
      <c r="S339" s="79">
        <f t="shared" si="10"/>
        <v>800</v>
      </c>
      <c r="T339" s="79">
        <v>0</v>
      </c>
      <c r="U339" s="36"/>
      <c r="V339" s="95"/>
      <c r="W339" s="24" t="s">
        <v>621</v>
      </c>
    </row>
    <row r="340" spans="1:23" s="125" customFormat="1" ht="63">
      <c r="A340" s="36" t="s">
        <v>1151</v>
      </c>
      <c r="B340" s="36" t="s">
        <v>953</v>
      </c>
      <c r="C340" s="36" t="s">
        <v>343</v>
      </c>
      <c r="D340" s="36">
        <v>9460000</v>
      </c>
      <c r="E340" s="36" t="s">
        <v>954</v>
      </c>
      <c r="F340" s="66">
        <v>384</v>
      </c>
      <c r="G340" s="36" t="s">
        <v>339</v>
      </c>
      <c r="H340" s="36">
        <v>354</v>
      </c>
      <c r="I340" s="36">
        <v>5401376000</v>
      </c>
      <c r="J340" s="36" t="s">
        <v>340</v>
      </c>
      <c r="K340" s="107">
        <v>41548</v>
      </c>
      <c r="L340" s="107">
        <v>41548</v>
      </c>
      <c r="M340" s="107">
        <v>41609</v>
      </c>
      <c r="N340" s="36" t="s">
        <v>56</v>
      </c>
      <c r="O340" s="36" t="s">
        <v>57</v>
      </c>
      <c r="P340" s="31">
        <v>354</v>
      </c>
      <c r="Q340" s="79">
        <v>0</v>
      </c>
      <c r="R340" s="79">
        <v>354</v>
      </c>
      <c r="S340" s="79">
        <f>R340/1.18</f>
        <v>300</v>
      </c>
      <c r="T340" s="79">
        <v>0</v>
      </c>
      <c r="U340" s="36"/>
      <c r="V340" s="95"/>
      <c r="W340" s="24" t="s">
        <v>621</v>
      </c>
    </row>
    <row r="341" spans="1:23" s="125" customFormat="1" ht="63">
      <c r="A341" s="36" t="s">
        <v>1152</v>
      </c>
      <c r="B341" s="36" t="s">
        <v>955</v>
      </c>
      <c r="C341" s="36" t="s">
        <v>343</v>
      </c>
      <c r="D341" s="36">
        <v>9460000</v>
      </c>
      <c r="E341" s="36" t="s">
        <v>952</v>
      </c>
      <c r="F341" s="66">
        <v>384</v>
      </c>
      <c r="G341" s="36" t="s">
        <v>339</v>
      </c>
      <c r="H341" s="36">
        <v>1770</v>
      </c>
      <c r="I341" s="36">
        <v>5401376000</v>
      </c>
      <c r="J341" s="36" t="s">
        <v>340</v>
      </c>
      <c r="K341" s="107">
        <v>41548</v>
      </c>
      <c r="L341" s="107">
        <v>41548</v>
      </c>
      <c r="M341" s="107">
        <v>41609</v>
      </c>
      <c r="N341" s="36" t="s">
        <v>56</v>
      </c>
      <c r="O341" s="36" t="s">
        <v>57</v>
      </c>
      <c r="P341" s="31">
        <f t="shared" si="9"/>
        <v>1770</v>
      </c>
      <c r="Q341" s="79">
        <v>0</v>
      </c>
      <c r="R341" s="79">
        <v>1770</v>
      </c>
      <c r="S341" s="79">
        <f t="shared" si="10"/>
        <v>1500</v>
      </c>
      <c r="T341" s="79">
        <v>0</v>
      </c>
      <c r="U341" s="36"/>
      <c r="V341" s="95"/>
      <c r="W341" s="24" t="s">
        <v>621</v>
      </c>
    </row>
    <row r="342" spans="1:23" s="125" customFormat="1" ht="42" customHeight="1">
      <c r="A342" s="36" t="s">
        <v>1153</v>
      </c>
      <c r="B342" s="36" t="s">
        <v>956</v>
      </c>
      <c r="C342" s="36" t="s">
        <v>441</v>
      </c>
      <c r="D342" s="36">
        <v>9460000</v>
      </c>
      <c r="E342" s="36" t="s">
        <v>957</v>
      </c>
      <c r="F342" s="66">
        <v>384</v>
      </c>
      <c r="G342" s="36" t="s">
        <v>339</v>
      </c>
      <c r="H342" s="36">
        <v>590</v>
      </c>
      <c r="I342" s="36">
        <v>5401376000</v>
      </c>
      <c r="J342" s="36" t="s">
        <v>340</v>
      </c>
      <c r="K342" s="107">
        <v>41548</v>
      </c>
      <c r="L342" s="107">
        <v>41548</v>
      </c>
      <c r="M342" s="107">
        <v>41609</v>
      </c>
      <c r="N342" s="36" t="s">
        <v>56</v>
      </c>
      <c r="O342" s="36" t="s">
        <v>57</v>
      </c>
      <c r="P342" s="31">
        <f t="shared" si="9"/>
        <v>590</v>
      </c>
      <c r="Q342" s="79">
        <v>0</v>
      </c>
      <c r="R342" s="79">
        <v>590</v>
      </c>
      <c r="S342" s="79">
        <f t="shared" si="10"/>
        <v>500</v>
      </c>
      <c r="T342" s="79">
        <v>0</v>
      </c>
      <c r="U342" s="36"/>
      <c r="V342" s="95"/>
      <c r="W342" s="24" t="s">
        <v>621</v>
      </c>
    </row>
    <row r="343" spans="1:23" s="125" customFormat="1" ht="63">
      <c r="A343" s="36" t="s">
        <v>1154</v>
      </c>
      <c r="B343" s="36" t="s">
        <v>958</v>
      </c>
      <c r="C343" s="36" t="s">
        <v>343</v>
      </c>
      <c r="D343" s="36">
        <v>9460000</v>
      </c>
      <c r="E343" s="36" t="s">
        <v>959</v>
      </c>
      <c r="F343" s="66">
        <v>384</v>
      </c>
      <c r="G343" s="36" t="s">
        <v>339</v>
      </c>
      <c r="H343" s="36">
        <v>472</v>
      </c>
      <c r="I343" s="36">
        <v>5401376000</v>
      </c>
      <c r="J343" s="36" t="s">
        <v>340</v>
      </c>
      <c r="K343" s="107">
        <v>41548</v>
      </c>
      <c r="L343" s="107">
        <v>41548</v>
      </c>
      <c r="M343" s="107">
        <v>41518</v>
      </c>
      <c r="N343" s="36" t="s">
        <v>56</v>
      </c>
      <c r="O343" s="36" t="s">
        <v>57</v>
      </c>
      <c r="P343" s="31">
        <v>472</v>
      </c>
      <c r="Q343" s="79">
        <v>0</v>
      </c>
      <c r="R343" s="79">
        <v>472</v>
      </c>
      <c r="S343" s="79">
        <f>R343/1.18</f>
        <v>400</v>
      </c>
      <c r="T343" s="79">
        <v>0</v>
      </c>
      <c r="U343" s="36"/>
      <c r="V343" s="95"/>
      <c r="W343" s="24" t="s">
        <v>621</v>
      </c>
    </row>
    <row r="344" spans="1:23" s="125" customFormat="1" ht="64.5" customHeight="1">
      <c r="A344" s="36" t="s">
        <v>1155</v>
      </c>
      <c r="B344" s="36" t="s">
        <v>960</v>
      </c>
      <c r="C344" s="36" t="s">
        <v>343</v>
      </c>
      <c r="D344" s="36">
        <v>9460000</v>
      </c>
      <c r="E344" s="36" t="s">
        <v>961</v>
      </c>
      <c r="F344" s="66">
        <v>384</v>
      </c>
      <c r="G344" s="36" t="s">
        <v>339</v>
      </c>
      <c r="H344" s="36">
        <v>354</v>
      </c>
      <c r="I344" s="36">
        <v>5401376000</v>
      </c>
      <c r="J344" s="36" t="s">
        <v>340</v>
      </c>
      <c r="K344" s="107">
        <v>41548</v>
      </c>
      <c r="L344" s="107">
        <v>41548</v>
      </c>
      <c r="M344" s="107">
        <v>41639</v>
      </c>
      <c r="N344" s="36" t="s">
        <v>56</v>
      </c>
      <c r="O344" s="36" t="s">
        <v>57</v>
      </c>
      <c r="P344" s="31">
        <v>354</v>
      </c>
      <c r="Q344" s="79">
        <v>0</v>
      </c>
      <c r="R344" s="79">
        <v>354</v>
      </c>
      <c r="S344" s="79">
        <f t="shared" si="10"/>
        <v>300</v>
      </c>
      <c r="T344" s="79">
        <v>0</v>
      </c>
      <c r="U344" s="36"/>
      <c r="V344" s="95"/>
      <c r="W344" s="24" t="s">
        <v>621</v>
      </c>
    </row>
    <row r="345" spans="1:23" s="125" customFormat="1" ht="68.25" customHeight="1">
      <c r="A345" s="36" t="s">
        <v>1156</v>
      </c>
      <c r="B345" s="36" t="s">
        <v>962</v>
      </c>
      <c r="C345" s="36" t="s">
        <v>343</v>
      </c>
      <c r="D345" s="36">
        <v>9460000</v>
      </c>
      <c r="E345" s="36" t="s">
        <v>952</v>
      </c>
      <c r="F345" s="66">
        <v>384</v>
      </c>
      <c r="G345" s="36" t="s">
        <v>339</v>
      </c>
      <c r="H345" s="36">
        <v>3540</v>
      </c>
      <c r="I345" s="36">
        <v>5401376000</v>
      </c>
      <c r="J345" s="36" t="s">
        <v>340</v>
      </c>
      <c r="K345" s="107">
        <v>41548</v>
      </c>
      <c r="L345" s="107">
        <v>41548</v>
      </c>
      <c r="M345" s="107">
        <v>41639</v>
      </c>
      <c r="N345" s="36" t="s">
        <v>56</v>
      </c>
      <c r="O345" s="36" t="s">
        <v>57</v>
      </c>
      <c r="P345" s="79">
        <f>Q345+R345+T345</f>
        <v>3540</v>
      </c>
      <c r="Q345" s="79">
        <v>0</v>
      </c>
      <c r="R345" s="79">
        <v>3540</v>
      </c>
      <c r="S345" s="79">
        <f>R345/1.18</f>
        <v>3000</v>
      </c>
      <c r="T345" s="79">
        <v>0</v>
      </c>
      <c r="U345" s="36"/>
      <c r="V345" s="95"/>
      <c r="W345" s="24" t="s">
        <v>621</v>
      </c>
    </row>
    <row r="346" spans="1:23" s="125" customFormat="1" ht="63">
      <c r="A346" s="36" t="s">
        <v>1157</v>
      </c>
      <c r="B346" s="36" t="s">
        <v>963</v>
      </c>
      <c r="C346" s="36" t="s">
        <v>337</v>
      </c>
      <c r="D346" s="36">
        <v>9460000</v>
      </c>
      <c r="E346" s="36" t="s">
        <v>963</v>
      </c>
      <c r="F346" s="66">
        <v>384</v>
      </c>
      <c r="G346" s="36" t="s">
        <v>339</v>
      </c>
      <c r="H346" s="36">
        <f>4720</f>
        <v>4720</v>
      </c>
      <c r="I346" s="36">
        <v>5401376000</v>
      </c>
      <c r="J346" s="36" t="s">
        <v>340</v>
      </c>
      <c r="K346" s="107">
        <v>41548</v>
      </c>
      <c r="L346" s="107">
        <v>41548</v>
      </c>
      <c r="M346" s="107">
        <v>41639</v>
      </c>
      <c r="N346" s="36" t="s">
        <v>56</v>
      </c>
      <c r="O346" s="36" t="s">
        <v>57</v>
      </c>
      <c r="P346" s="79">
        <f>Q346+R346+T346</f>
        <v>4720</v>
      </c>
      <c r="Q346" s="79">
        <v>0</v>
      </c>
      <c r="R346" s="79">
        <f>4720</f>
        <v>4720</v>
      </c>
      <c r="S346" s="79">
        <f>R346/1.18</f>
        <v>4000</v>
      </c>
      <c r="T346" s="79">
        <v>0</v>
      </c>
      <c r="U346" s="36"/>
      <c r="V346" s="95"/>
      <c r="W346" s="24" t="s">
        <v>621</v>
      </c>
    </row>
    <row r="347" spans="1:23" s="125" customFormat="1" ht="74.25" customHeight="1">
      <c r="A347" s="36" t="s">
        <v>1158</v>
      </c>
      <c r="B347" s="36" t="s">
        <v>964</v>
      </c>
      <c r="C347" s="36" t="s">
        <v>337</v>
      </c>
      <c r="D347" s="36">
        <v>9460000</v>
      </c>
      <c r="E347" s="36" t="s">
        <v>965</v>
      </c>
      <c r="F347" s="66">
        <v>384</v>
      </c>
      <c r="G347" s="36" t="s">
        <v>339</v>
      </c>
      <c r="H347" s="36">
        <f>955.1+4066.7</f>
        <v>5021.8</v>
      </c>
      <c r="I347" s="36">
        <v>5401376001</v>
      </c>
      <c r="J347" s="36" t="s">
        <v>340</v>
      </c>
      <c r="K347" s="107">
        <v>41548</v>
      </c>
      <c r="L347" s="107">
        <v>41548</v>
      </c>
      <c r="M347" s="107">
        <v>41609</v>
      </c>
      <c r="N347" s="36" t="s">
        <v>56</v>
      </c>
      <c r="O347" s="36" t="s">
        <v>57</v>
      </c>
      <c r="P347" s="79">
        <f>4261.5*1.18</f>
        <v>5028.57</v>
      </c>
      <c r="Q347" s="79">
        <v>0</v>
      </c>
      <c r="R347" s="79">
        <f>P347</f>
        <v>5028.57</v>
      </c>
      <c r="S347" s="79">
        <f t="shared" si="10"/>
        <v>4261.5</v>
      </c>
      <c r="T347" s="79">
        <v>0</v>
      </c>
      <c r="U347" s="36"/>
      <c r="V347" s="95"/>
      <c r="W347" s="24" t="s">
        <v>621</v>
      </c>
    </row>
    <row r="348" spans="1:23" s="125" customFormat="1" ht="40.5" customHeight="1">
      <c r="A348" s="36" t="s">
        <v>1159</v>
      </c>
      <c r="B348" s="36" t="s">
        <v>966</v>
      </c>
      <c r="C348" s="36" t="s">
        <v>685</v>
      </c>
      <c r="D348" s="36">
        <v>4010000</v>
      </c>
      <c r="E348" s="36" t="s">
        <v>967</v>
      </c>
      <c r="F348" s="66">
        <v>384</v>
      </c>
      <c r="G348" s="36" t="s">
        <v>339</v>
      </c>
      <c r="H348" s="36">
        <v>2360</v>
      </c>
      <c r="I348" s="36">
        <v>5401376000</v>
      </c>
      <c r="J348" s="36" t="s">
        <v>340</v>
      </c>
      <c r="K348" s="107">
        <v>41548</v>
      </c>
      <c r="L348" s="107">
        <v>41548</v>
      </c>
      <c r="M348" s="107">
        <v>41609</v>
      </c>
      <c r="N348" s="36" t="s">
        <v>56</v>
      </c>
      <c r="O348" s="36" t="s">
        <v>57</v>
      </c>
      <c r="P348" s="79">
        <f>Q348+R348</f>
        <v>2360</v>
      </c>
      <c r="Q348" s="79">
        <v>0</v>
      </c>
      <c r="R348" s="79">
        <v>2360</v>
      </c>
      <c r="S348" s="79">
        <f>R348/1.18</f>
        <v>2000</v>
      </c>
      <c r="T348" s="79">
        <v>0</v>
      </c>
      <c r="U348" s="36"/>
      <c r="V348" s="95"/>
      <c r="W348" s="24" t="s">
        <v>621</v>
      </c>
    </row>
    <row r="349" spans="1:23" s="125" customFormat="1" ht="40.5" customHeight="1">
      <c r="A349" s="36" t="s">
        <v>968</v>
      </c>
      <c r="B349" s="36" t="s">
        <v>969</v>
      </c>
      <c r="C349" s="36" t="s">
        <v>343</v>
      </c>
      <c r="D349" s="36">
        <v>5200000</v>
      </c>
      <c r="E349" s="36" t="s">
        <v>970</v>
      </c>
      <c r="F349" s="66">
        <v>384</v>
      </c>
      <c r="G349" s="36" t="s">
        <v>339</v>
      </c>
      <c r="H349" s="36">
        <v>195</v>
      </c>
      <c r="I349" s="36">
        <v>5401376000</v>
      </c>
      <c r="J349" s="36" t="s">
        <v>340</v>
      </c>
      <c r="K349" s="107">
        <v>41518</v>
      </c>
      <c r="L349" s="107">
        <v>41518</v>
      </c>
      <c r="M349" s="107">
        <v>41579</v>
      </c>
      <c r="N349" s="36" t="s">
        <v>56</v>
      </c>
      <c r="O349" s="36" t="s">
        <v>57</v>
      </c>
      <c r="P349" s="79">
        <f>Q349+R349</f>
        <v>195</v>
      </c>
      <c r="Q349" s="79">
        <v>0</v>
      </c>
      <c r="R349" s="79">
        <v>195</v>
      </c>
      <c r="S349" s="79">
        <f>R349/1.18</f>
        <v>165.2542372881356</v>
      </c>
      <c r="T349" s="79">
        <v>0</v>
      </c>
      <c r="U349" s="36"/>
      <c r="V349" s="95"/>
      <c r="W349" s="24" t="s">
        <v>620</v>
      </c>
    </row>
    <row r="350" spans="1:23" s="125" customFormat="1" ht="65.25" customHeight="1">
      <c r="A350" s="36" t="s">
        <v>1058</v>
      </c>
      <c r="B350" s="36" t="s">
        <v>971</v>
      </c>
      <c r="C350" s="36">
        <v>52</v>
      </c>
      <c r="D350" s="36">
        <v>5200000</v>
      </c>
      <c r="E350" s="36" t="s">
        <v>972</v>
      </c>
      <c r="F350" s="66">
        <v>384</v>
      </c>
      <c r="G350" s="36" t="s">
        <v>339</v>
      </c>
      <c r="H350" s="36">
        <v>4966.437</v>
      </c>
      <c r="I350" s="36">
        <v>5401376000</v>
      </c>
      <c r="J350" s="36" t="s">
        <v>340</v>
      </c>
      <c r="K350" s="107">
        <v>41548</v>
      </c>
      <c r="L350" s="107">
        <v>41548</v>
      </c>
      <c r="M350" s="107">
        <v>41609</v>
      </c>
      <c r="N350" s="36" t="s">
        <v>56</v>
      </c>
      <c r="O350" s="36" t="s">
        <v>57</v>
      </c>
      <c r="P350" s="79">
        <v>4966.437</v>
      </c>
      <c r="Q350" s="79">
        <v>0</v>
      </c>
      <c r="R350" s="79">
        <v>4966.437</v>
      </c>
      <c r="S350" s="79">
        <f>R350/1.18</f>
        <v>4208.844915254237</v>
      </c>
      <c r="T350" s="79">
        <v>0</v>
      </c>
      <c r="U350" s="36"/>
      <c r="V350" s="95"/>
      <c r="W350" s="24" t="s">
        <v>621</v>
      </c>
    </row>
    <row r="351" spans="1:27" s="128" customFormat="1" ht="71.25" customHeight="1">
      <c r="A351" s="36" t="s">
        <v>973</v>
      </c>
      <c r="B351" s="36" t="s">
        <v>974</v>
      </c>
      <c r="C351" s="36" t="s">
        <v>459</v>
      </c>
      <c r="D351" s="36" t="s">
        <v>460</v>
      </c>
      <c r="E351" s="36" t="s">
        <v>461</v>
      </c>
      <c r="F351" s="66">
        <v>384</v>
      </c>
      <c r="G351" s="36" t="s">
        <v>274</v>
      </c>
      <c r="H351" s="36">
        <v>460</v>
      </c>
      <c r="I351" s="36">
        <v>46000000000</v>
      </c>
      <c r="J351" s="36" t="s">
        <v>462</v>
      </c>
      <c r="K351" s="107">
        <v>41518</v>
      </c>
      <c r="L351" s="107">
        <v>41518</v>
      </c>
      <c r="M351" s="107">
        <v>41579</v>
      </c>
      <c r="N351" s="36" t="s">
        <v>45</v>
      </c>
      <c r="O351" s="36" t="s">
        <v>46</v>
      </c>
      <c r="P351" s="79">
        <f>280.549</f>
        <v>280.549</v>
      </c>
      <c r="Q351" s="79">
        <v>0</v>
      </c>
      <c r="R351" s="79">
        <f>280.549</f>
        <v>280.549</v>
      </c>
      <c r="S351" s="79">
        <f>280.549</f>
        <v>280.549</v>
      </c>
      <c r="T351" s="79">
        <v>0</v>
      </c>
      <c r="U351" s="36"/>
      <c r="V351" s="95"/>
      <c r="W351" s="24" t="s">
        <v>620</v>
      </c>
      <c r="X351" s="125"/>
      <c r="Y351" s="125"/>
      <c r="Z351" s="125"/>
      <c r="AA351" s="125"/>
    </row>
    <row r="352" spans="1:23" s="7" customFormat="1" ht="139.5" customHeight="1">
      <c r="A352" s="36" t="s">
        <v>976</v>
      </c>
      <c r="B352" s="36" t="s">
        <v>977</v>
      </c>
      <c r="C352" s="36" t="s">
        <v>81</v>
      </c>
      <c r="D352" s="36" t="s">
        <v>978</v>
      </c>
      <c r="E352" s="36" t="s">
        <v>979</v>
      </c>
      <c r="F352" s="66" t="s">
        <v>156</v>
      </c>
      <c r="G352" s="36" t="s">
        <v>157</v>
      </c>
      <c r="H352" s="36" t="s">
        <v>980</v>
      </c>
      <c r="I352" s="36">
        <v>44200000000</v>
      </c>
      <c r="J352" s="36" t="s">
        <v>85</v>
      </c>
      <c r="K352" s="107">
        <v>41548</v>
      </c>
      <c r="L352" s="107">
        <v>41548</v>
      </c>
      <c r="M352" s="107">
        <v>41974</v>
      </c>
      <c r="N352" s="36" t="s">
        <v>158</v>
      </c>
      <c r="O352" s="36" t="s">
        <v>57</v>
      </c>
      <c r="P352" s="79">
        <v>300000</v>
      </c>
      <c r="Q352" s="79">
        <v>0</v>
      </c>
      <c r="R352" s="79">
        <v>100000</v>
      </c>
      <c r="S352" s="79">
        <f>R352/1.18</f>
        <v>84745.76271186442</v>
      </c>
      <c r="T352" s="79">
        <f>P352-R352</f>
        <v>200000</v>
      </c>
      <c r="U352" s="36"/>
      <c r="V352" s="95"/>
      <c r="W352" s="24" t="s">
        <v>621</v>
      </c>
    </row>
    <row r="353" spans="1:23" s="7" customFormat="1" ht="87" customHeight="1">
      <c r="A353" s="36" t="s">
        <v>984</v>
      </c>
      <c r="B353" s="36" t="s">
        <v>985</v>
      </c>
      <c r="C353" s="36" t="s">
        <v>362</v>
      </c>
      <c r="D353" s="36">
        <v>4521012</v>
      </c>
      <c r="E353" s="36" t="s">
        <v>986</v>
      </c>
      <c r="F353" s="66" t="s">
        <v>156</v>
      </c>
      <c r="G353" s="36" t="s">
        <v>157</v>
      </c>
      <c r="H353" s="36" t="s">
        <v>987</v>
      </c>
      <c r="I353" s="36">
        <v>44200000000</v>
      </c>
      <c r="J353" s="36" t="s">
        <v>85</v>
      </c>
      <c r="K353" s="107">
        <v>41548</v>
      </c>
      <c r="L353" s="107">
        <v>41699</v>
      </c>
      <c r="M353" s="107">
        <v>42369</v>
      </c>
      <c r="N353" s="36" t="s">
        <v>45</v>
      </c>
      <c r="O353" s="36" t="s">
        <v>46</v>
      </c>
      <c r="P353" s="79">
        <v>2612000</v>
      </c>
      <c r="Q353" s="79">
        <v>0</v>
      </c>
      <c r="R353" s="79">
        <v>0</v>
      </c>
      <c r="S353" s="79">
        <f>R353/1.18</f>
        <v>0</v>
      </c>
      <c r="T353" s="79">
        <v>2612000</v>
      </c>
      <c r="U353" s="36"/>
      <c r="V353" s="95"/>
      <c r="W353" s="24" t="s">
        <v>621</v>
      </c>
    </row>
    <row r="354" spans="1:70" s="101" customFormat="1" ht="78.75">
      <c r="A354" s="36" t="s">
        <v>988</v>
      </c>
      <c r="B354" s="36" t="s">
        <v>989</v>
      </c>
      <c r="C354" s="36" t="s">
        <v>81</v>
      </c>
      <c r="D354" s="36" t="s">
        <v>82</v>
      </c>
      <c r="E354" s="36" t="s">
        <v>990</v>
      </c>
      <c r="F354" s="66">
        <v>383</v>
      </c>
      <c r="G354" s="36" t="s">
        <v>69</v>
      </c>
      <c r="H354" s="36" t="s">
        <v>991</v>
      </c>
      <c r="I354" s="36">
        <v>44200000000</v>
      </c>
      <c r="J354" s="36" t="s">
        <v>85</v>
      </c>
      <c r="K354" s="107">
        <v>41548</v>
      </c>
      <c r="L354" s="107">
        <v>41579</v>
      </c>
      <c r="M354" s="107">
        <v>42369</v>
      </c>
      <c r="N354" s="36" t="s">
        <v>45</v>
      </c>
      <c r="O354" s="36" t="s">
        <v>46</v>
      </c>
      <c r="P354" s="79">
        <v>21793</v>
      </c>
      <c r="Q354" s="79">
        <v>0</v>
      </c>
      <c r="R354" s="79">
        <v>21793</v>
      </c>
      <c r="S354" s="79">
        <v>21793</v>
      </c>
      <c r="T354" s="79">
        <f aca="true" t="shared" si="11" ref="T354:T360">P354-R354</f>
        <v>0</v>
      </c>
      <c r="U354" s="36"/>
      <c r="V354" s="95"/>
      <c r="W354" s="24" t="s">
        <v>621</v>
      </c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</row>
    <row r="355" spans="1:70" s="101" customFormat="1" ht="94.5">
      <c r="A355" s="36" t="s">
        <v>992</v>
      </c>
      <c r="B355" s="36" t="s">
        <v>993</v>
      </c>
      <c r="C355" s="36" t="s">
        <v>489</v>
      </c>
      <c r="D355" s="36">
        <v>4510000</v>
      </c>
      <c r="E355" s="36" t="s">
        <v>994</v>
      </c>
      <c r="F355" s="66" t="s">
        <v>163</v>
      </c>
      <c r="G355" s="36" t="s">
        <v>164</v>
      </c>
      <c r="H355" s="36" t="s">
        <v>995</v>
      </c>
      <c r="I355" s="36">
        <v>44200000000</v>
      </c>
      <c r="J355" s="36" t="s">
        <v>85</v>
      </c>
      <c r="K355" s="107">
        <v>41487</v>
      </c>
      <c r="L355" s="107">
        <v>41487</v>
      </c>
      <c r="M355" s="107">
        <v>41730</v>
      </c>
      <c r="N355" s="36" t="s">
        <v>56</v>
      </c>
      <c r="O355" s="36" t="s">
        <v>57</v>
      </c>
      <c r="P355" s="79">
        <f>1000*1.18</f>
        <v>1180</v>
      </c>
      <c r="Q355" s="79">
        <v>0</v>
      </c>
      <c r="R355" s="79">
        <f>1000*1.18</f>
        <v>1180</v>
      </c>
      <c r="S355" s="79">
        <f aca="true" t="shared" si="12" ref="S355:S360">R355/1.18</f>
        <v>1000</v>
      </c>
      <c r="T355" s="79">
        <f t="shared" si="11"/>
        <v>0</v>
      </c>
      <c r="U355" s="36"/>
      <c r="V355" s="95"/>
      <c r="W355" s="24" t="s">
        <v>620</v>
      </c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</row>
    <row r="356" spans="1:23" s="7" customFormat="1" ht="94.5">
      <c r="A356" s="36" t="s">
        <v>996</v>
      </c>
      <c r="B356" s="36" t="s">
        <v>997</v>
      </c>
      <c r="C356" s="36" t="s">
        <v>537</v>
      </c>
      <c r="D356" s="36" t="s">
        <v>162</v>
      </c>
      <c r="E356" s="36" t="s">
        <v>998</v>
      </c>
      <c r="F356" s="66" t="s">
        <v>156</v>
      </c>
      <c r="G356" s="36" t="s">
        <v>157</v>
      </c>
      <c r="H356" s="36" t="s">
        <v>999</v>
      </c>
      <c r="I356" s="36">
        <v>44200000000</v>
      </c>
      <c r="J356" s="36" t="s">
        <v>85</v>
      </c>
      <c r="K356" s="107">
        <v>41487</v>
      </c>
      <c r="L356" s="107">
        <v>41548</v>
      </c>
      <c r="M356" s="107">
        <v>41609</v>
      </c>
      <c r="N356" s="36" t="s">
        <v>56</v>
      </c>
      <c r="O356" s="36" t="s">
        <v>57</v>
      </c>
      <c r="P356" s="79">
        <v>2205</v>
      </c>
      <c r="Q356" s="79">
        <v>0</v>
      </c>
      <c r="R356" s="79">
        <v>2205</v>
      </c>
      <c r="S356" s="79">
        <f t="shared" si="12"/>
        <v>1868.6440677966102</v>
      </c>
      <c r="T356" s="79">
        <f t="shared" si="11"/>
        <v>0</v>
      </c>
      <c r="U356" s="36"/>
      <c r="V356" s="95"/>
      <c r="W356" s="24" t="s">
        <v>620</v>
      </c>
    </row>
    <row r="357" spans="1:23" s="7" customFormat="1" ht="63">
      <c r="A357" s="36" t="s">
        <v>1033</v>
      </c>
      <c r="B357" s="36" t="s">
        <v>1000</v>
      </c>
      <c r="C357" s="36" t="s">
        <v>412</v>
      </c>
      <c r="D357" s="36" t="s">
        <v>162</v>
      </c>
      <c r="E357" s="36" t="s">
        <v>1032</v>
      </c>
      <c r="F357" s="66" t="s">
        <v>89</v>
      </c>
      <c r="G357" s="36" t="s">
        <v>90</v>
      </c>
      <c r="H357" s="36" t="s">
        <v>1001</v>
      </c>
      <c r="I357" s="36">
        <v>44401000000</v>
      </c>
      <c r="J357" s="36" t="s">
        <v>85</v>
      </c>
      <c r="K357" s="107">
        <v>41456</v>
      </c>
      <c r="L357" s="107">
        <v>41456</v>
      </c>
      <c r="M357" s="107">
        <v>41517</v>
      </c>
      <c r="N357" s="36" t="s">
        <v>45</v>
      </c>
      <c r="O357" s="36" t="s">
        <v>46</v>
      </c>
      <c r="P357" s="79">
        <v>535.68</v>
      </c>
      <c r="Q357" s="79">
        <v>0</v>
      </c>
      <c r="R357" s="79">
        <v>535.68</v>
      </c>
      <c r="S357" s="79">
        <f t="shared" si="12"/>
        <v>453.9661016949152</v>
      </c>
      <c r="T357" s="79">
        <f t="shared" si="11"/>
        <v>0</v>
      </c>
      <c r="U357" s="36"/>
      <c r="V357" s="95"/>
      <c r="W357" s="24" t="s">
        <v>620</v>
      </c>
    </row>
    <row r="358" spans="1:23" s="7" customFormat="1" ht="63">
      <c r="A358" s="36" t="s">
        <v>1034</v>
      </c>
      <c r="B358" s="36" t="s">
        <v>1000</v>
      </c>
      <c r="C358" s="36" t="s">
        <v>412</v>
      </c>
      <c r="D358" s="36" t="s">
        <v>162</v>
      </c>
      <c r="E358" s="36" t="s">
        <v>1002</v>
      </c>
      <c r="F358" s="66" t="s">
        <v>89</v>
      </c>
      <c r="G358" s="36" t="s">
        <v>90</v>
      </c>
      <c r="H358" s="36" t="s">
        <v>1003</v>
      </c>
      <c r="I358" s="36">
        <v>44401000000</v>
      </c>
      <c r="J358" s="36" t="s">
        <v>270</v>
      </c>
      <c r="K358" s="107">
        <v>41487</v>
      </c>
      <c r="L358" s="107">
        <v>41518</v>
      </c>
      <c r="M358" s="107">
        <v>41820</v>
      </c>
      <c r="N358" s="36" t="s">
        <v>210</v>
      </c>
      <c r="O358" s="36" t="s">
        <v>57</v>
      </c>
      <c r="P358" s="79">
        <v>2678.4</v>
      </c>
      <c r="Q358" s="79">
        <v>0</v>
      </c>
      <c r="R358" s="79">
        <f>S358*1.18</f>
        <v>1075.216</v>
      </c>
      <c r="S358" s="79">
        <f>911.2</f>
        <v>911.2</v>
      </c>
      <c r="T358" s="79">
        <f>P358-R358</f>
        <v>1603.1840000000002</v>
      </c>
      <c r="U358" s="36"/>
      <c r="V358" s="95"/>
      <c r="W358" s="24" t="s">
        <v>620</v>
      </c>
    </row>
    <row r="359" spans="1:23" s="7" customFormat="1" ht="63">
      <c r="A359" s="36" t="s">
        <v>1004</v>
      </c>
      <c r="B359" s="36" t="s">
        <v>1005</v>
      </c>
      <c r="C359" s="36" t="s">
        <v>412</v>
      </c>
      <c r="D359" s="36" t="s">
        <v>162</v>
      </c>
      <c r="E359" s="36" t="s">
        <v>1006</v>
      </c>
      <c r="F359" s="66" t="s">
        <v>89</v>
      </c>
      <c r="G359" s="36" t="s">
        <v>90</v>
      </c>
      <c r="H359" s="36" t="s">
        <v>1007</v>
      </c>
      <c r="I359" s="36">
        <v>44401000000</v>
      </c>
      <c r="J359" s="36" t="s">
        <v>270</v>
      </c>
      <c r="K359" s="107">
        <v>41548</v>
      </c>
      <c r="L359" s="107">
        <v>41548</v>
      </c>
      <c r="M359" s="107">
        <v>41639</v>
      </c>
      <c r="N359" s="36" t="s">
        <v>56</v>
      </c>
      <c r="O359" s="36" t="s">
        <v>57</v>
      </c>
      <c r="P359" s="79">
        <v>152.2</v>
      </c>
      <c r="Q359" s="79">
        <v>0</v>
      </c>
      <c r="R359" s="79">
        <v>152.2</v>
      </c>
      <c r="S359" s="79">
        <f t="shared" si="12"/>
        <v>128.98305084745763</v>
      </c>
      <c r="T359" s="79">
        <f t="shared" si="11"/>
        <v>0</v>
      </c>
      <c r="U359" s="36"/>
      <c r="V359" s="95"/>
      <c r="W359" s="24" t="s">
        <v>621</v>
      </c>
    </row>
    <row r="360" spans="1:23" s="7" customFormat="1" ht="63">
      <c r="A360" s="36" t="s">
        <v>1008</v>
      </c>
      <c r="B360" s="36" t="s">
        <v>1009</v>
      </c>
      <c r="C360" s="36" t="s">
        <v>758</v>
      </c>
      <c r="D360" s="36" t="s">
        <v>162</v>
      </c>
      <c r="E360" s="36" t="s">
        <v>1010</v>
      </c>
      <c r="F360" s="66" t="s">
        <v>163</v>
      </c>
      <c r="G360" s="36" t="s">
        <v>164</v>
      </c>
      <c r="H360" s="36" t="s">
        <v>1011</v>
      </c>
      <c r="I360" s="36">
        <v>44200000000</v>
      </c>
      <c r="J360" s="36" t="s">
        <v>85</v>
      </c>
      <c r="K360" s="107">
        <v>41518</v>
      </c>
      <c r="L360" s="107">
        <v>41518</v>
      </c>
      <c r="M360" s="107">
        <v>42705</v>
      </c>
      <c r="N360" s="36" t="s">
        <v>45</v>
      </c>
      <c r="O360" s="36" t="s">
        <v>46</v>
      </c>
      <c r="P360" s="79">
        <v>2000</v>
      </c>
      <c r="Q360" s="79">
        <v>0</v>
      </c>
      <c r="R360" s="79">
        <v>700</v>
      </c>
      <c r="S360" s="79">
        <f t="shared" si="12"/>
        <v>593.2203389830509</v>
      </c>
      <c r="T360" s="79">
        <f t="shared" si="11"/>
        <v>1300</v>
      </c>
      <c r="U360" s="36"/>
      <c r="V360" s="95"/>
      <c r="W360" s="24" t="s">
        <v>620</v>
      </c>
    </row>
    <row r="361" spans="1:23" s="7" customFormat="1" ht="47.25">
      <c r="A361" s="36" t="s">
        <v>1012</v>
      </c>
      <c r="B361" s="36" t="s">
        <v>1013</v>
      </c>
      <c r="C361" s="36" t="s">
        <v>758</v>
      </c>
      <c r="D361" s="36" t="s">
        <v>162</v>
      </c>
      <c r="E361" s="36" t="s">
        <v>1014</v>
      </c>
      <c r="F361" s="66" t="s">
        <v>163</v>
      </c>
      <c r="G361" s="36" t="s">
        <v>164</v>
      </c>
      <c r="H361" s="36" t="s">
        <v>1015</v>
      </c>
      <c r="I361" s="36">
        <v>44200000000</v>
      </c>
      <c r="J361" s="36" t="s">
        <v>85</v>
      </c>
      <c r="K361" s="107">
        <v>41518</v>
      </c>
      <c r="L361" s="107">
        <v>41518</v>
      </c>
      <c r="M361" s="107">
        <v>42705</v>
      </c>
      <c r="N361" s="36" t="s">
        <v>45</v>
      </c>
      <c r="O361" s="36" t="s">
        <v>46</v>
      </c>
      <c r="P361" s="79">
        <v>12000</v>
      </c>
      <c r="Q361" s="79">
        <v>0</v>
      </c>
      <c r="R361" s="79">
        <v>4000</v>
      </c>
      <c r="S361" s="79">
        <f>R361/1.18</f>
        <v>3389.8305084745766</v>
      </c>
      <c r="T361" s="79">
        <f>P361-R361</f>
        <v>8000</v>
      </c>
      <c r="U361" s="36"/>
      <c r="V361" s="95"/>
      <c r="W361" s="24" t="s">
        <v>620</v>
      </c>
    </row>
    <row r="362" spans="1:23" s="7" customFormat="1" ht="94.5">
      <c r="A362" s="36" t="s">
        <v>1016</v>
      </c>
      <c r="B362" s="36" t="s">
        <v>1017</v>
      </c>
      <c r="C362" s="36" t="s">
        <v>1018</v>
      </c>
      <c r="D362" s="36" t="s">
        <v>450</v>
      </c>
      <c r="E362" s="36" t="s">
        <v>1019</v>
      </c>
      <c r="F362" s="66">
        <v>383</v>
      </c>
      <c r="G362" s="36" t="s">
        <v>69</v>
      </c>
      <c r="H362" s="36" t="s">
        <v>1020</v>
      </c>
      <c r="I362" s="36">
        <v>44222000000</v>
      </c>
      <c r="J362" s="36" t="s">
        <v>975</v>
      </c>
      <c r="K362" s="107">
        <v>41548</v>
      </c>
      <c r="L362" s="107">
        <v>41548</v>
      </c>
      <c r="M362" s="107">
        <v>41609</v>
      </c>
      <c r="N362" s="36" t="s">
        <v>56</v>
      </c>
      <c r="O362" s="36" t="s">
        <v>57</v>
      </c>
      <c r="P362" s="79">
        <v>566.4</v>
      </c>
      <c r="Q362" s="79">
        <v>0</v>
      </c>
      <c r="R362" s="79">
        <v>566.4</v>
      </c>
      <c r="S362" s="79">
        <v>480</v>
      </c>
      <c r="T362" s="79">
        <f>P362-R362</f>
        <v>0</v>
      </c>
      <c r="U362" s="36"/>
      <c r="V362" s="95"/>
      <c r="W362" s="24" t="s">
        <v>621</v>
      </c>
    </row>
    <row r="363" spans="1:23" s="7" customFormat="1" ht="78.75">
      <c r="A363" s="36" t="s">
        <v>1021</v>
      </c>
      <c r="B363" s="36" t="s">
        <v>1022</v>
      </c>
      <c r="C363" s="36" t="s">
        <v>1018</v>
      </c>
      <c r="D363" s="36" t="s">
        <v>450</v>
      </c>
      <c r="E363" s="36" t="s">
        <v>1022</v>
      </c>
      <c r="F363" s="66">
        <v>383</v>
      </c>
      <c r="G363" s="36" t="s">
        <v>69</v>
      </c>
      <c r="H363" s="36" t="s">
        <v>1020</v>
      </c>
      <c r="I363" s="36">
        <v>44222000000</v>
      </c>
      <c r="J363" s="36" t="s">
        <v>975</v>
      </c>
      <c r="K363" s="107">
        <v>41548</v>
      </c>
      <c r="L363" s="107">
        <v>41548</v>
      </c>
      <c r="M363" s="107">
        <v>41609</v>
      </c>
      <c r="N363" s="36" t="s">
        <v>56</v>
      </c>
      <c r="O363" s="36" t="s">
        <v>57</v>
      </c>
      <c r="P363" s="79">
        <v>247.8</v>
      </c>
      <c r="Q363" s="79">
        <v>0</v>
      </c>
      <c r="R363" s="79">
        <v>247.8</v>
      </c>
      <c r="S363" s="79">
        <v>210</v>
      </c>
      <c r="T363" s="79">
        <f>P363-R363</f>
        <v>0</v>
      </c>
      <c r="U363" s="36"/>
      <c r="V363" s="95"/>
      <c r="W363" s="24" t="s">
        <v>621</v>
      </c>
    </row>
    <row r="364" spans="1:23" s="7" customFormat="1" ht="107.25" customHeight="1">
      <c r="A364" s="36" t="s">
        <v>1023</v>
      </c>
      <c r="B364" s="36" t="s">
        <v>1024</v>
      </c>
      <c r="C364" s="36" t="s">
        <v>412</v>
      </c>
      <c r="D364" s="36" t="s">
        <v>162</v>
      </c>
      <c r="E364" s="36" t="s">
        <v>1025</v>
      </c>
      <c r="F364" s="66" t="s">
        <v>89</v>
      </c>
      <c r="G364" s="36" t="s">
        <v>90</v>
      </c>
      <c r="H364" s="36" t="s">
        <v>679</v>
      </c>
      <c r="I364" s="36">
        <v>44401000007</v>
      </c>
      <c r="J364" s="36" t="s">
        <v>270</v>
      </c>
      <c r="K364" s="107">
        <v>41518</v>
      </c>
      <c r="L364" s="107">
        <v>41548</v>
      </c>
      <c r="M364" s="107">
        <v>41883</v>
      </c>
      <c r="N364" s="36" t="s">
        <v>45</v>
      </c>
      <c r="O364" s="36" t="s">
        <v>46</v>
      </c>
      <c r="P364" s="79">
        <v>138</v>
      </c>
      <c r="Q364" s="79">
        <v>0</v>
      </c>
      <c r="R364" s="79">
        <v>23</v>
      </c>
      <c r="S364" s="79">
        <v>23</v>
      </c>
      <c r="T364" s="79">
        <v>115</v>
      </c>
      <c r="U364" s="36"/>
      <c r="V364" s="95"/>
      <c r="W364" s="24" t="s">
        <v>620</v>
      </c>
    </row>
    <row r="365" spans="1:23" s="7" customFormat="1" ht="47.25">
      <c r="A365" s="36" t="s">
        <v>1035</v>
      </c>
      <c r="B365" s="36" t="s">
        <v>1026</v>
      </c>
      <c r="C365" s="36" t="s">
        <v>412</v>
      </c>
      <c r="D365" s="36" t="s">
        <v>162</v>
      </c>
      <c r="E365" s="36" t="s">
        <v>1027</v>
      </c>
      <c r="F365" s="66" t="s">
        <v>89</v>
      </c>
      <c r="G365" s="36" t="s">
        <v>90</v>
      </c>
      <c r="H365" s="36" t="s">
        <v>679</v>
      </c>
      <c r="I365" s="36">
        <v>44401000007</v>
      </c>
      <c r="J365" s="36" t="s">
        <v>270</v>
      </c>
      <c r="K365" s="107">
        <v>41518</v>
      </c>
      <c r="L365" s="107">
        <v>41640</v>
      </c>
      <c r="M365" s="107">
        <v>42004</v>
      </c>
      <c r="N365" s="36" t="s">
        <v>45</v>
      </c>
      <c r="O365" s="36" t="s">
        <v>46</v>
      </c>
      <c r="P365" s="79">
        <v>126.78</v>
      </c>
      <c r="Q365" s="79">
        <v>0</v>
      </c>
      <c r="R365" s="79">
        <v>0</v>
      </c>
      <c r="S365" s="79">
        <v>0</v>
      </c>
      <c r="T365" s="79">
        <v>126.78</v>
      </c>
      <c r="U365" s="36"/>
      <c r="V365" s="95"/>
      <c r="W365" s="24" t="s">
        <v>620</v>
      </c>
    </row>
    <row r="366" spans="1:23" s="7" customFormat="1" ht="47.25">
      <c r="A366" s="36" t="s">
        <v>1036</v>
      </c>
      <c r="B366" s="36" t="s">
        <v>1028</v>
      </c>
      <c r="C366" s="36" t="s">
        <v>412</v>
      </c>
      <c r="D366" s="36" t="s">
        <v>162</v>
      </c>
      <c r="E366" s="36" t="s">
        <v>1027</v>
      </c>
      <c r="F366" s="66" t="s">
        <v>89</v>
      </c>
      <c r="G366" s="36" t="s">
        <v>90</v>
      </c>
      <c r="H366" s="36" t="s">
        <v>679</v>
      </c>
      <c r="I366" s="36">
        <v>44401000007</v>
      </c>
      <c r="J366" s="36" t="s">
        <v>270</v>
      </c>
      <c r="K366" s="107">
        <v>41518</v>
      </c>
      <c r="L366" s="107">
        <v>41548</v>
      </c>
      <c r="M366" s="107">
        <v>41883</v>
      </c>
      <c r="N366" s="36" t="s">
        <v>56</v>
      </c>
      <c r="O366" s="36" t="s">
        <v>57</v>
      </c>
      <c r="P366" s="79">
        <v>138</v>
      </c>
      <c r="Q366" s="79">
        <v>0</v>
      </c>
      <c r="R366" s="79">
        <v>34.5</v>
      </c>
      <c r="S366" s="79">
        <v>34.5</v>
      </c>
      <c r="T366" s="79">
        <v>103.5</v>
      </c>
      <c r="U366" s="36"/>
      <c r="V366" s="95"/>
      <c r="W366" s="24" t="s">
        <v>620</v>
      </c>
    </row>
    <row r="367" spans="1:23" s="7" customFormat="1" ht="123.75" customHeight="1">
      <c r="A367" s="36" t="s">
        <v>1029</v>
      </c>
      <c r="B367" s="36" t="s">
        <v>1030</v>
      </c>
      <c r="C367" s="36" t="s">
        <v>489</v>
      </c>
      <c r="D367" s="36">
        <v>4510000</v>
      </c>
      <c r="E367" s="36" t="s">
        <v>1031</v>
      </c>
      <c r="F367" s="66" t="s">
        <v>981</v>
      </c>
      <c r="G367" s="36" t="s">
        <v>982</v>
      </c>
      <c r="H367" s="36" t="s">
        <v>983</v>
      </c>
      <c r="I367" s="36">
        <v>44200000000</v>
      </c>
      <c r="J367" s="36" t="s">
        <v>85</v>
      </c>
      <c r="K367" s="107">
        <v>41548</v>
      </c>
      <c r="L367" s="107">
        <v>41609</v>
      </c>
      <c r="M367" s="107">
        <v>41671</v>
      </c>
      <c r="N367" s="36" t="s">
        <v>56</v>
      </c>
      <c r="O367" s="36" t="s">
        <v>57</v>
      </c>
      <c r="P367" s="79">
        <v>10000</v>
      </c>
      <c r="Q367" s="79">
        <v>0</v>
      </c>
      <c r="R367" s="79">
        <v>2000</v>
      </c>
      <c r="S367" s="79">
        <f>R367/1.18</f>
        <v>1694.9152542372883</v>
      </c>
      <c r="T367" s="79">
        <f>P367-R367</f>
        <v>8000</v>
      </c>
      <c r="U367" s="36"/>
      <c r="V367" s="95"/>
      <c r="W367" s="24" t="s">
        <v>621</v>
      </c>
    </row>
    <row r="368" spans="1:70" s="106" customFormat="1" ht="110.25" customHeight="1">
      <c r="A368" s="17" t="s">
        <v>1037</v>
      </c>
      <c r="B368" s="17" t="s">
        <v>1038</v>
      </c>
      <c r="C368" s="17" t="s">
        <v>362</v>
      </c>
      <c r="D368" s="17">
        <v>4521012</v>
      </c>
      <c r="E368" s="17" t="s">
        <v>405</v>
      </c>
      <c r="F368" s="17" t="s">
        <v>156</v>
      </c>
      <c r="G368" s="17" t="s">
        <v>157</v>
      </c>
      <c r="H368" s="17" t="s">
        <v>987</v>
      </c>
      <c r="I368" s="17">
        <v>44200000000</v>
      </c>
      <c r="J368" s="17" t="s">
        <v>85</v>
      </c>
      <c r="K368" s="107">
        <v>41456</v>
      </c>
      <c r="L368" s="107">
        <v>41456</v>
      </c>
      <c r="M368" s="19">
        <v>42339</v>
      </c>
      <c r="N368" s="17" t="s">
        <v>158</v>
      </c>
      <c r="O368" s="17" t="s">
        <v>57</v>
      </c>
      <c r="P368" s="21">
        <f>8665568.71187*1.18</f>
        <v>10225371.0800066</v>
      </c>
      <c r="Q368" s="21">
        <v>0</v>
      </c>
      <c r="R368" s="21">
        <v>2760850</v>
      </c>
      <c r="S368" s="21">
        <f>R368/1.18</f>
        <v>2339703.3898305087</v>
      </c>
      <c r="T368" s="21">
        <f>P368-R368</f>
        <v>7464521.080006599</v>
      </c>
      <c r="U368" s="22"/>
      <c r="V368" s="17" t="s">
        <v>678</v>
      </c>
      <c r="W368" s="24" t="s">
        <v>620</v>
      </c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</row>
    <row r="369" spans="1:27" s="129" customFormat="1" ht="58.5" customHeight="1">
      <c r="A369" s="36" t="s">
        <v>1160</v>
      </c>
      <c r="B369" s="36" t="s">
        <v>74</v>
      </c>
      <c r="C369" s="36" t="s">
        <v>75</v>
      </c>
      <c r="D369" s="36">
        <v>5020100</v>
      </c>
      <c r="E369" s="36" t="s">
        <v>76</v>
      </c>
      <c r="F369" s="66">
        <v>389</v>
      </c>
      <c r="G369" s="36" t="s">
        <v>77</v>
      </c>
      <c r="H369" s="36">
        <v>403600</v>
      </c>
      <c r="I369" s="36">
        <v>5401000000</v>
      </c>
      <c r="J369" s="36" t="s">
        <v>78</v>
      </c>
      <c r="K369" s="107">
        <v>41548</v>
      </c>
      <c r="L369" s="107">
        <v>41640</v>
      </c>
      <c r="M369" s="107">
        <v>42004</v>
      </c>
      <c r="N369" s="36" t="s">
        <v>56</v>
      </c>
      <c r="O369" s="36" t="s">
        <v>57</v>
      </c>
      <c r="P369" s="79">
        <v>403.6</v>
      </c>
      <c r="Q369" s="79">
        <v>0</v>
      </c>
      <c r="R369" s="79">
        <v>0</v>
      </c>
      <c r="S369" s="79">
        <v>0</v>
      </c>
      <c r="T369" s="79">
        <v>403600</v>
      </c>
      <c r="U369" s="36"/>
      <c r="V369" s="95"/>
      <c r="W369" s="24" t="s">
        <v>621</v>
      </c>
      <c r="X369" s="7"/>
      <c r="Y369" s="7"/>
      <c r="Z369" s="7"/>
      <c r="AA369" s="7"/>
    </row>
    <row r="370" spans="1:70" s="131" customFormat="1" ht="39.75" customHeight="1">
      <c r="A370" s="36" t="s">
        <v>1039</v>
      </c>
      <c r="B370" s="36" t="s">
        <v>1040</v>
      </c>
      <c r="C370" s="36">
        <v>66</v>
      </c>
      <c r="D370" s="36">
        <v>6613020</v>
      </c>
      <c r="E370" s="36" t="s">
        <v>1041</v>
      </c>
      <c r="F370" s="66">
        <v>384</v>
      </c>
      <c r="G370" s="36" t="s">
        <v>77</v>
      </c>
      <c r="H370" s="36">
        <v>869830</v>
      </c>
      <c r="I370" s="36">
        <v>5401000000</v>
      </c>
      <c r="J370" s="36" t="s">
        <v>78</v>
      </c>
      <c r="K370" s="107">
        <v>41486</v>
      </c>
      <c r="L370" s="107">
        <v>41485</v>
      </c>
      <c r="M370" s="107">
        <v>41851</v>
      </c>
      <c r="N370" s="36" t="s">
        <v>56</v>
      </c>
      <c r="O370" s="36" t="s">
        <v>57</v>
      </c>
      <c r="P370" s="79">
        <v>869.83</v>
      </c>
      <c r="Q370" s="79">
        <v>0</v>
      </c>
      <c r="R370" s="79">
        <v>869.83</v>
      </c>
      <c r="S370" s="79">
        <v>869.83</v>
      </c>
      <c r="T370" s="79">
        <v>0</v>
      </c>
      <c r="U370" s="36"/>
      <c r="V370" s="112" t="s">
        <v>678</v>
      </c>
      <c r="W370" s="24" t="s">
        <v>620</v>
      </c>
      <c r="X370" s="7"/>
      <c r="Y370" s="7"/>
      <c r="Z370" s="7"/>
      <c r="AA370" s="7"/>
      <c r="AB370" s="130"/>
      <c r="AC370" s="130"/>
      <c r="AD370" s="130"/>
      <c r="AE370" s="130"/>
      <c r="AF370" s="130"/>
      <c r="AG370" s="130"/>
      <c r="AH370" s="130"/>
      <c r="AI370" s="130"/>
      <c r="AJ370" s="130"/>
      <c r="AK370" s="130"/>
      <c r="AL370" s="130"/>
      <c r="AM370" s="130"/>
      <c r="AN370" s="130"/>
      <c r="AO370" s="130"/>
      <c r="AP370" s="130"/>
      <c r="AQ370" s="130"/>
      <c r="AR370" s="130"/>
      <c r="AS370" s="130"/>
      <c r="AT370" s="130"/>
      <c r="AU370" s="130"/>
      <c r="AV370" s="130"/>
      <c r="AW370" s="130"/>
      <c r="AX370" s="130"/>
      <c r="AY370" s="130"/>
      <c r="AZ370" s="130"/>
      <c r="BA370" s="130"/>
      <c r="BB370" s="130"/>
      <c r="BC370" s="130"/>
      <c r="BD370" s="130"/>
      <c r="BE370" s="130"/>
      <c r="BF370" s="130"/>
      <c r="BG370" s="130"/>
      <c r="BH370" s="130"/>
      <c r="BI370" s="130"/>
      <c r="BJ370" s="130"/>
      <c r="BK370" s="130"/>
      <c r="BL370" s="130"/>
      <c r="BM370" s="130"/>
      <c r="BN370" s="130"/>
      <c r="BO370" s="130"/>
      <c r="BP370" s="130"/>
      <c r="BQ370" s="130"/>
      <c r="BR370" s="130"/>
    </row>
    <row r="371" spans="1:70" s="132" customFormat="1" ht="47.25" customHeight="1">
      <c r="A371" s="36" t="s">
        <v>1161</v>
      </c>
      <c r="B371" s="36" t="s">
        <v>1042</v>
      </c>
      <c r="C371" s="36" t="s">
        <v>167</v>
      </c>
      <c r="D371" s="36">
        <v>5020000</v>
      </c>
      <c r="E371" s="36" t="s">
        <v>168</v>
      </c>
      <c r="F371" s="66">
        <v>390</v>
      </c>
      <c r="G371" s="36" t="s">
        <v>77</v>
      </c>
      <c r="H371" s="36">
        <v>355500</v>
      </c>
      <c r="I371" s="36">
        <v>5401000000</v>
      </c>
      <c r="J371" s="36" t="s">
        <v>78</v>
      </c>
      <c r="K371" s="107">
        <v>41579</v>
      </c>
      <c r="L371" s="107">
        <v>41640</v>
      </c>
      <c r="M371" s="107">
        <v>42004</v>
      </c>
      <c r="N371" s="36" t="s">
        <v>56</v>
      </c>
      <c r="O371" s="36" t="s">
        <v>57</v>
      </c>
      <c r="P371" s="79">
        <v>355.5</v>
      </c>
      <c r="Q371" s="79">
        <v>0</v>
      </c>
      <c r="R371" s="79">
        <v>0</v>
      </c>
      <c r="S371" s="79">
        <v>0</v>
      </c>
      <c r="T371" s="79">
        <v>355.5</v>
      </c>
      <c r="U371" s="36"/>
      <c r="V371" s="95"/>
      <c r="W371" s="24" t="s">
        <v>621</v>
      </c>
      <c r="X371" s="7"/>
      <c r="Y371" s="7"/>
      <c r="Z371" s="7"/>
      <c r="AA371" s="7"/>
      <c r="AB371" s="129"/>
      <c r="AC371" s="129"/>
      <c r="AD371" s="129"/>
      <c r="AE371" s="129"/>
      <c r="AF371" s="129"/>
      <c r="AG371" s="129"/>
      <c r="AH371" s="129"/>
      <c r="AI371" s="129"/>
      <c r="AJ371" s="129"/>
      <c r="AK371" s="129"/>
      <c r="AL371" s="129"/>
      <c r="AM371" s="129"/>
      <c r="AN371" s="129"/>
      <c r="AO371" s="129"/>
      <c r="AP371" s="129"/>
      <c r="AQ371" s="129"/>
      <c r="AR371" s="129"/>
      <c r="AS371" s="129"/>
      <c r="AT371" s="129"/>
      <c r="AU371" s="129"/>
      <c r="AV371" s="129"/>
      <c r="AW371" s="129"/>
      <c r="AX371" s="129"/>
      <c r="AY371" s="129"/>
      <c r="AZ371" s="129"/>
      <c r="BA371" s="129"/>
      <c r="BB371" s="129"/>
      <c r="BC371" s="129"/>
      <c r="BD371" s="129"/>
      <c r="BE371" s="129"/>
      <c r="BF371" s="129"/>
      <c r="BG371" s="129"/>
      <c r="BH371" s="129"/>
      <c r="BI371" s="129"/>
      <c r="BJ371" s="129"/>
      <c r="BK371" s="129"/>
      <c r="BL371" s="129"/>
      <c r="BM371" s="129"/>
      <c r="BN371" s="129"/>
      <c r="BO371" s="129"/>
      <c r="BP371" s="129"/>
      <c r="BQ371" s="129"/>
      <c r="BR371" s="129"/>
    </row>
    <row r="372" spans="1:70" s="132" customFormat="1" ht="39.75" customHeight="1">
      <c r="A372" s="36" t="s">
        <v>1162</v>
      </c>
      <c r="B372" s="36" t="s">
        <v>170</v>
      </c>
      <c r="C372" s="36" t="s">
        <v>171</v>
      </c>
      <c r="D372" s="36">
        <v>3512</v>
      </c>
      <c r="E372" s="36" t="s">
        <v>172</v>
      </c>
      <c r="F372" s="66">
        <v>390</v>
      </c>
      <c r="G372" s="36" t="s">
        <v>77</v>
      </c>
      <c r="H372" s="36">
        <v>400000</v>
      </c>
      <c r="I372" s="36">
        <v>5401000000</v>
      </c>
      <c r="J372" s="36" t="s">
        <v>78</v>
      </c>
      <c r="K372" s="107">
        <v>41579</v>
      </c>
      <c r="L372" s="107">
        <v>41640</v>
      </c>
      <c r="M372" s="107">
        <v>42004</v>
      </c>
      <c r="N372" s="36" t="s">
        <v>56</v>
      </c>
      <c r="O372" s="36" t="s">
        <v>57</v>
      </c>
      <c r="P372" s="79">
        <v>400</v>
      </c>
      <c r="Q372" s="79">
        <v>0</v>
      </c>
      <c r="R372" s="79">
        <v>0</v>
      </c>
      <c r="S372" s="79">
        <v>0</v>
      </c>
      <c r="T372" s="79">
        <v>400</v>
      </c>
      <c r="U372" s="36"/>
      <c r="V372" s="95"/>
      <c r="W372" s="24" t="s">
        <v>621</v>
      </c>
      <c r="X372" s="7"/>
      <c r="Y372" s="7"/>
      <c r="Z372" s="7"/>
      <c r="AA372" s="7"/>
      <c r="AB372" s="129"/>
      <c r="AC372" s="129"/>
      <c r="AD372" s="129"/>
      <c r="AE372" s="129"/>
      <c r="AF372" s="129"/>
      <c r="AG372" s="129"/>
      <c r="AH372" s="129"/>
      <c r="AI372" s="129"/>
      <c r="AJ372" s="129"/>
      <c r="AK372" s="129"/>
      <c r="AL372" s="129"/>
      <c r="AM372" s="129"/>
      <c r="AN372" s="129"/>
      <c r="AO372" s="129"/>
      <c r="AP372" s="129"/>
      <c r="AQ372" s="129"/>
      <c r="AR372" s="129"/>
      <c r="AS372" s="129"/>
      <c r="AT372" s="129"/>
      <c r="AU372" s="129"/>
      <c r="AV372" s="129"/>
      <c r="AW372" s="129"/>
      <c r="AX372" s="129"/>
      <c r="AY372" s="129"/>
      <c r="AZ372" s="129"/>
      <c r="BA372" s="129"/>
      <c r="BB372" s="129"/>
      <c r="BC372" s="129"/>
      <c r="BD372" s="129"/>
      <c r="BE372" s="129"/>
      <c r="BF372" s="129"/>
      <c r="BG372" s="129"/>
      <c r="BH372" s="129"/>
      <c r="BI372" s="129"/>
      <c r="BJ372" s="129"/>
      <c r="BK372" s="129"/>
      <c r="BL372" s="129"/>
      <c r="BM372" s="129"/>
      <c r="BN372" s="129"/>
      <c r="BO372" s="129"/>
      <c r="BP372" s="129"/>
      <c r="BQ372" s="129"/>
      <c r="BR372" s="129"/>
    </row>
    <row r="373" spans="1:27" s="129" customFormat="1" ht="46.5">
      <c r="A373" s="36" t="s">
        <v>1163</v>
      </c>
      <c r="B373" s="36" t="s">
        <v>174</v>
      </c>
      <c r="C373" s="36" t="s">
        <v>137</v>
      </c>
      <c r="D373" s="36">
        <v>7010020</v>
      </c>
      <c r="E373" s="36" t="s">
        <v>1043</v>
      </c>
      <c r="F373" s="66" t="s">
        <v>89</v>
      </c>
      <c r="G373" s="36" t="s">
        <v>176</v>
      </c>
      <c r="H373" s="36">
        <v>257.5</v>
      </c>
      <c r="I373" s="36">
        <v>5401000000</v>
      </c>
      <c r="J373" s="36" t="s">
        <v>78</v>
      </c>
      <c r="K373" s="107">
        <v>41609</v>
      </c>
      <c r="L373" s="107">
        <v>41640</v>
      </c>
      <c r="M373" s="107">
        <v>42004</v>
      </c>
      <c r="N373" s="36" t="s">
        <v>45</v>
      </c>
      <c r="O373" s="36" t="s">
        <v>46</v>
      </c>
      <c r="P373" s="79">
        <f>7*5*12</f>
        <v>420</v>
      </c>
      <c r="Q373" s="79">
        <v>0</v>
      </c>
      <c r="R373" s="79">
        <v>0</v>
      </c>
      <c r="S373" s="79">
        <v>0</v>
      </c>
      <c r="T373" s="79">
        <v>420</v>
      </c>
      <c r="U373" s="36"/>
      <c r="V373" s="95"/>
      <c r="W373" s="24" t="s">
        <v>621</v>
      </c>
      <c r="X373" s="7"/>
      <c r="Y373" s="7"/>
      <c r="Z373" s="7"/>
      <c r="AA373" s="7"/>
    </row>
    <row r="374" spans="1:27" s="129" customFormat="1" ht="46.5">
      <c r="A374" s="36" t="s">
        <v>1164</v>
      </c>
      <c r="B374" s="36" t="s">
        <v>178</v>
      </c>
      <c r="C374" s="36" t="s">
        <v>137</v>
      </c>
      <c r="D374" s="36">
        <v>7010020</v>
      </c>
      <c r="E374" s="36" t="s">
        <v>1044</v>
      </c>
      <c r="F374" s="66" t="s">
        <v>89</v>
      </c>
      <c r="G374" s="36" t="s">
        <v>176</v>
      </c>
      <c r="H374" s="36">
        <v>33</v>
      </c>
      <c r="I374" s="36">
        <v>5401000000</v>
      </c>
      <c r="J374" s="36" t="s">
        <v>78</v>
      </c>
      <c r="K374" s="107">
        <v>41609</v>
      </c>
      <c r="L374" s="107">
        <v>41640</v>
      </c>
      <c r="M374" s="107">
        <v>42004</v>
      </c>
      <c r="N374" s="36" t="s">
        <v>45</v>
      </c>
      <c r="O374" s="36" t="s">
        <v>46</v>
      </c>
      <c r="P374" s="79">
        <v>240.2</v>
      </c>
      <c r="Q374" s="79">
        <v>0</v>
      </c>
      <c r="R374" s="79">
        <v>0</v>
      </c>
      <c r="S374" s="79">
        <v>0</v>
      </c>
      <c r="T374" s="79">
        <v>240</v>
      </c>
      <c r="U374" s="36"/>
      <c r="V374" s="95"/>
      <c r="W374" s="24" t="s">
        <v>621</v>
      </c>
      <c r="X374" s="7"/>
      <c r="Y374" s="7"/>
      <c r="Z374" s="7"/>
      <c r="AA374" s="7"/>
    </row>
    <row r="375" spans="1:27" s="129" customFormat="1" ht="59.25" customHeight="1">
      <c r="A375" s="36" t="s">
        <v>1165</v>
      </c>
      <c r="B375" s="36" t="s">
        <v>181</v>
      </c>
      <c r="C375" s="36" t="s">
        <v>167</v>
      </c>
      <c r="D375" s="36">
        <v>5020000</v>
      </c>
      <c r="E375" s="36" t="s">
        <v>182</v>
      </c>
      <c r="F375" s="66">
        <v>392</v>
      </c>
      <c r="G375" s="36" t="s">
        <v>77</v>
      </c>
      <c r="H375" s="36">
        <v>240000</v>
      </c>
      <c r="I375" s="36">
        <v>5401000001</v>
      </c>
      <c r="J375" s="36" t="s">
        <v>78</v>
      </c>
      <c r="K375" s="107">
        <v>41609</v>
      </c>
      <c r="L375" s="107">
        <v>41640</v>
      </c>
      <c r="M375" s="107">
        <v>42004</v>
      </c>
      <c r="N375" s="36" t="s">
        <v>45</v>
      </c>
      <c r="O375" s="36" t="s">
        <v>46</v>
      </c>
      <c r="P375" s="79">
        <v>240</v>
      </c>
      <c r="Q375" s="79">
        <v>0</v>
      </c>
      <c r="R375" s="79">
        <v>0</v>
      </c>
      <c r="S375" s="79">
        <v>0</v>
      </c>
      <c r="T375" s="79">
        <v>240</v>
      </c>
      <c r="U375" s="36"/>
      <c r="V375" s="95"/>
      <c r="W375" s="24" t="s">
        <v>621</v>
      </c>
      <c r="X375" s="7"/>
      <c r="Y375" s="7"/>
      <c r="Z375" s="7"/>
      <c r="AA375" s="7"/>
    </row>
    <row r="376" spans="1:27" s="129" customFormat="1" ht="46.5">
      <c r="A376" s="36" t="s">
        <v>1166</v>
      </c>
      <c r="B376" s="36" t="s">
        <v>184</v>
      </c>
      <c r="C376" s="36" t="s">
        <v>185</v>
      </c>
      <c r="D376" s="36">
        <v>5050000</v>
      </c>
      <c r="E376" s="36" t="s">
        <v>186</v>
      </c>
      <c r="F376" s="66">
        <v>113</v>
      </c>
      <c r="G376" s="36" t="s">
        <v>187</v>
      </c>
      <c r="H376" s="36">
        <v>53000</v>
      </c>
      <c r="I376" s="36">
        <v>5401000000</v>
      </c>
      <c r="J376" s="36" t="s">
        <v>78</v>
      </c>
      <c r="K376" s="107">
        <v>41609</v>
      </c>
      <c r="L376" s="107">
        <v>41640</v>
      </c>
      <c r="M376" s="107">
        <v>42004</v>
      </c>
      <c r="N376" s="36" t="s">
        <v>56</v>
      </c>
      <c r="O376" s="36" t="s">
        <v>57</v>
      </c>
      <c r="P376" s="31">
        <v>1310.272</v>
      </c>
      <c r="Q376" s="79">
        <v>0</v>
      </c>
      <c r="R376" s="79">
        <v>0</v>
      </c>
      <c r="S376" s="79">
        <v>0</v>
      </c>
      <c r="T376" s="79">
        <v>1310.272</v>
      </c>
      <c r="U376" s="36"/>
      <c r="V376" s="95"/>
      <c r="W376" s="24" t="s">
        <v>621</v>
      </c>
      <c r="X376" s="7"/>
      <c r="Y376" s="7"/>
      <c r="Z376" s="7"/>
      <c r="AA376" s="7"/>
    </row>
    <row r="377" spans="1:27" s="129" customFormat="1" ht="48" customHeight="1">
      <c r="A377" s="36" t="s">
        <v>1045</v>
      </c>
      <c r="B377" s="36" t="s">
        <v>1046</v>
      </c>
      <c r="C377" s="36">
        <v>66</v>
      </c>
      <c r="D377" s="36">
        <v>6613020</v>
      </c>
      <c r="E377" s="36" t="s">
        <v>1047</v>
      </c>
      <c r="F377" s="66">
        <v>385</v>
      </c>
      <c r="G377" s="36" t="s">
        <v>77</v>
      </c>
      <c r="H377" s="36">
        <v>220000</v>
      </c>
      <c r="I377" s="36">
        <v>5401000000</v>
      </c>
      <c r="J377" s="36" t="s">
        <v>78</v>
      </c>
      <c r="K377" s="107">
        <v>41456</v>
      </c>
      <c r="L377" s="107">
        <v>41456</v>
      </c>
      <c r="M377" s="107">
        <v>41821</v>
      </c>
      <c r="N377" s="36" t="s">
        <v>56</v>
      </c>
      <c r="O377" s="36" t="s">
        <v>57</v>
      </c>
      <c r="P377" s="79">
        <v>220</v>
      </c>
      <c r="Q377" s="79">
        <v>0</v>
      </c>
      <c r="R377" s="79">
        <v>220</v>
      </c>
      <c r="S377" s="79">
        <v>220</v>
      </c>
      <c r="T377" s="79">
        <v>0</v>
      </c>
      <c r="U377" s="36"/>
      <c r="V377" s="112" t="s">
        <v>678</v>
      </c>
      <c r="W377" s="24" t="s">
        <v>620</v>
      </c>
      <c r="X377" s="7"/>
      <c r="Y377" s="7"/>
      <c r="Z377" s="7"/>
      <c r="AA377" s="7"/>
    </row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2" ht="15"/>
    <row r="403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</sheetData>
  <sheetProtection/>
  <autoFilter ref="A15:W377"/>
  <mergeCells count="34">
    <mergeCell ref="D2:O2"/>
    <mergeCell ref="D3:O3"/>
    <mergeCell ref="A5:B5"/>
    <mergeCell ref="A6:B6"/>
    <mergeCell ref="C5:H5"/>
    <mergeCell ref="C6:H6"/>
    <mergeCell ref="A7:B7"/>
    <mergeCell ref="A8:B8"/>
    <mergeCell ref="A9:B9"/>
    <mergeCell ref="C7:H7"/>
    <mergeCell ref="C8:H8"/>
    <mergeCell ref="C9:H9"/>
    <mergeCell ref="A12:A14"/>
    <mergeCell ref="B12:B14"/>
    <mergeCell ref="C10:H10"/>
    <mergeCell ref="A10:B10"/>
    <mergeCell ref="C12:C14"/>
    <mergeCell ref="D12:D14"/>
    <mergeCell ref="V12:V14"/>
    <mergeCell ref="W12:W14"/>
    <mergeCell ref="E13:E14"/>
    <mergeCell ref="F13:G13"/>
    <mergeCell ref="H13:H14"/>
    <mergeCell ref="I13:J13"/>
    <mergeCell ref="K13:M13"/>
    <mergeCell ref="P12:P14"/>
    <mergeCell ref="Q12:Q14"/>
    <mergeCell ref="R12:R14"/>
    <mergeCell ref="S12:S14"/>
    <mergeCell ref="T12:T14"/>
    <mergeCell ref="U12:U14"/>
    <mergeCell ref="E12:M12"/>
    <mergeCell ref="N12:N14"/>
    <mergeCell ref="O12:O13"/>
  </mergeCells>
  <printOptions/>
  <pageMargins left="0.7086614173228347" right="0.7086614173228347" top="0.7480314960629921" bottom="0.7480314960629921" header="0.31496062992125984" footer="0.31496062992125984"/>
  <pageSetup fitToHeight="61" fitToWidth="1" horizontalDpi="180" verticalDpi="180" orientation="landscape" paperSize="8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2013-10-10T05:47:35Z</dcterms:modified>
  <cp:category/>
  <cp:version/>
  <cp:contentType/>
  <cp:contentStatus/>
</cp:coreProperties>
</file>